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>
    <definedName name="_xlnm.Print_Area" localSheetId="0">'TDSheet'!$A$1:$M$146</definedName>
  </definedNames>
  <calcPr fullCalcOnLoad="1"/>
</workbook>
</file>

<file path=xl/sharedStrings.xml><?xml version="1.0" encoding="utf-8"?>
<sst xmlns="http://schemas.openxmlformats.org/spreadsheetml/2006/main" count="318" uniqueCount="93">
  <si>
    <t>Примерное меню и пищевая ценность приготовляемых блюд</t>
  </si>
  <si>
    <t>День:</t>
  </si>
  <si>
    <t>понедельник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</si>
  <si>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</si>
  <si>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</si>
  <si>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</si>
  <si>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</si>
  <si>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</si>
  <si>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</si>
  <si>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</si>
  <si>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Минеральные вещества (мг)</t>
  </si>
  <si>
    <t>Б</t>
  </si>
  <si>
    <t>Ж</t>
  </si>
  <si>
    <t>У</t>
  </si>
  <si>
    <t>Ca</t>
  </si>
  <si>
    <t>P</t>
  </si>
  <si>
    <t>Mg</t>
  </si>
  <si>
    <t>Fe</t>
  </si>
  <si>
    <t>Завтрак 1</t>
  </si>
  <si>
    <t>Сосиска отварная</t>
  </si>
  <si>
    <t>Хлеб 1</t>
  </si>
  <si>
    <t>Чай с сахаром 2</t>
  </si>
  <si>
    <t>Итого за Завтрак 1</t>
  </si>
  <si>
    <t>Примерное меню и пищевая ценность приготовляемых блюд (лист 2)</t>
  </si>
  <si>
    <t>вторник</t>
  </si>
  <si>
    <t>Каша жидкая молочная из манной крупы</t>
  </si>
  <si>
    <t>Примерное меню и пищевая ценность приготовляемых блюд (лист 3)</t>
  </si>
  <si>
    <t>среда</t>
  </si>
  <si>
    <t>Примерное меню и пищевая ценность приготовляемых блюд (лист 4)</t>
  </si>
  <si>
    <t>четверг</t>
  </si>
  <si>
    <t>Примерное меню и пищевая ценность приготовляемых блюд (лист 5)</t>
  </si>
  <si>
    <t>пятница</t>
  </si>
  <si>
    <t>Салат из свежей капусты</t>
  </si>
  <si>
    <t>Каша пшеничная</t>
  </si>
  <si>
    <t>Примерное меню и пищевая ценность приготовляемых блюд (лист 6)</t>
  </si>
  <si>
    <t>2</t>
  </si>
  <si>
    <t>Примерное меню и пищевая ценность приготовляемых блюд (лист 7)</t>
  </si>
  <si>
    <t>Примерное меню и пищевая ценность приготовляемых блюд (лист 8)</t>
  </si>
  <si>
    <t>Примерное меню и пищевая ценность приготовляемых блюд (лист 9)</t>
  </si>
  <si>
    <t xml:space="preserve">Икра из свеклы </t>
  </si>
  <si>
    <t>Каша пшенная</t>
  </si>
  <si>
    <t>Примерное меню и пищевая ценность приготовляемых блюд (лист 10)</t>
  </si>
  <si>
    <t>№382 сб 2017</t>
  </si>
  <si>
    <t>№376 сб 2017</t>
  </si>
  <si>
    <t>№239 сб 2017</t>
  </si>
  <si>
    <t>№304 сб.2017</t>
  </si>
  <si>
    <t>№243 сб.2017</t>
  </si>
  <si>
    <t>№382 сб.2017</t>
  </si>
  <si>
    <t>№291 сб 2017</t>
  </si>
  <si>
    <t>№302 сб2017</t>
  </si>
  <si>
    <t>№312 сб2017</t>
  </si>
  <si>
    <t>№279 сб2017</t>
  </si>
  <si>
    <t>№181 сб 2017</t>
  </si>
  <si>
    <t>№243 сб 2017г</t>
  </si>
  <si>
    <t>№1038 сб 2017</t>
  </si>
  <si>
    <t>№13105 сб 2017</t>
  </si>
  <si>
    <t xml:space="preserve">Сыр </t>
  </si>
  <si>
    <t>Сыр</t>
  </si>
  <si>
    <t>Какао с молоком 1</t>
  </si>
  <si>
    <t>Котлеты рубленые из птицы 3</t>
  </si>
  <si>
    <t xml:space="preserve"> №499,02 сб 2017</t>
  </si>
  <si>
    <t>№64 сб 2017</t>
  </si>
  <si>
    <t>№183 сб 2017</t>
  </si>
  <si>
    <t>№13034 сб2017</t>
  </si>
  <si>
    <t>№13034 сб 2017</t>
  </si>
  <si>
    <t>№160 сб 2007</t>
  </si>
  <si>
    <t>Тефтели рыбные 2</t>
  </si>
  <si>
    <t>№312,02 сб 2017</t>
  </si>
  <si>
    <t>Картофельное пюре 2</t>
  </si>
  <si>
    <t>Тефтели куриные 1</t>
  </si>
  <si>
    <t>Плов из птицы 1</t>
  </si>
  <si>
    <t xml:space="preserve">Рацион: Завтраки 2023г </t>
  </si>
  <si>
    <t>овощи по сезону(салат витаминный)</t>
  </si>
  <si>
    <t xml:space="preserve">Итого за  день                                                                 </t>
  </si>
  <si>
    <t xml:space="preserve">Итого за день                 </t>
  </si>
  <si>
    <t xml:space="preserve">Итого за день      </t>
  </si>
  <si>
    <t xml:space="preserve">Итого за день                      </t>
  </si>
  <si>
    <t xml:space="preserve">Итого за день          </t>
  </si>
  <si>
    <t xml:space="preserve">Итого за день                       </t>
  </si>
  <si>
    <t xml:space="preserve">Итого за день                          </t>
  </si>
  <si>
    <t xml:space="preserve">Итого за день     </t>
  </si>
  <si>
    <t xml:space="preserve">Итого за день            </t>
  </si>
  <si>
    <t>Макароны с сахаром</t>
  </si>
  <si>
    <t>№ 2 сб 2017</t>
  </si>
  <si>
    <t>№12,01 сб 2017</t>
  </si>
  <si>
    <t>№309 сб 2017</t>
  </si>
  <si>
    <t>Макароны отварные</t>
  </si>
  <si>
    <t>овощи по сезону(салат кваш кап)</t>
  </si>
  <si>
    <t>Бутерброд с джемом</t>
  </si>
  <si>
    <t>Икра из свеклы</t>
  </si>
  <si>
    <t xml:space="preserve">Возраст: 11 и старше </t>
  </si>
  <si>
    <t>Утверждаю директор школы</t>
  </si>
  <si>
    <t>Е.И. Евсеенко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</si>
</sst>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1" fontId="0" fillId="0" borderId="0" xfId="0" applyNumberFormat="1" applyAlignment="1">
      <alignment/>
    </xf>
    <xf numFmtId="2" fontId="2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2" fontId="0" fillId="0" borderId="0" xfId="0" applyNumberFormat="1" applyAlignment="1">
      <alignment/>
    </xf>
    <xf numFmtId="0" fontId="39" fillId="0" borderId="0" xfId="0" applyFont="1" applyAlignment="1">
      <alignment/>
    </xf>
    <xf numFmtId="1" fontId="0" fillId="33" borderId="10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/>
    </xf>
    <xf numFmtId="1" fontId="0" fillId="33" borderId="10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indent="1"/>
    </xf>
    <xf numFmtId="0" fontId="0" fillId="33" borderId="10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righ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wrapText="1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33" borderId="15" xfId="0" applyNumberFormat="1" applyFont="1" applyFill="1" applyBorder="1" applyAlignment="1">
      <alignment vertical="top" wrapText="1"/>
    </xf>
    <xf numFmtId="0" fontId="0" fillId="33" borderId="16" xfId="0" applyNumberFormat="1" applyFont="1" applyFill="1" applyBorder="1" applyAlignment="1">
      <alignment vertical="top" wrapText="1"/>
    </xf>
    <xf numFmtId="0" fontId="0" fillId="0" borderId="15" xfId="0" applyNumberFormat="1" applyFont="1" applyBorder="1" applyAlignment="1">
      <alignment vertical="top" wrapText="1"/>
    </xf>
    <xf numFmtId="0" fontId="0" fillId="0" borderId="16" xfId="0" applyNumberFormat="1" applyFont="1" applyBorder="1" applyAlignment="1">
      <alignment vertical="top" wrapText="1"/>
    </xf>
    <xf numFmtId="0" fontId="1" fillId="0" borderId="0" xfId="0" applyNumberFormat="1" applyFont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48"/>
  <sheetViews>
    <sheetView tabSelected="1" view="pageBreakPreview" zoomScale="158" zoomScaleSheetLayoutView="158" zoomScalePageLayoutView="0" workbookViewId="0" topLeftCell="A1">
      <selection activeCell="F2" sqref="F2"/>
    </sheetView>
  </sheetViews>
  <sheetFormatPr defaultColWidth="10.33203125" defaultRowHeight="11.25"/>
  <cols>
    <col min="1" max="1" width="16.5" style="0" customWidth="1"/>
    <col min="2" max="2" width="16.66015625" style="0" customWidth="1"/>
    <col min="3" max="3" width="15" style="0" customWidth="1"/>
    <col min="4" max="4" width="8.66015625" style="0" customWidth="1"/>
    <col min="5" max="5" width="5.66015625" style="0" customWidth="1"/>
    <col min="6" max="6" width="9.16015625" style="0" customWidth="1"/>
    <col min="7" max="7" width="7" style="0" customWidth="1"/>
    <col min="8" max="8" width="10.16015625" style="0" customWidth="1"/>
    <col min="9" max="10" width="7" style="0" customWidth="1"/>
    <col min="11" max="11" width="5.66015625" style="0" customWidth="1"/>
    <col min="12" max="12" width="9.5" style="0" customWidth="1"/>
  </cols>
  <sheetData>
    <row r="1" spans="9:12" ht="11.25" customHeight="1">
      <c r="I1" s="34"/>
      <c r="J1" s="34"/>
      <c r="K1" s="34"/>
      <c r="L1" s="34"/>
    </row>
    <row r="2" spans="3:12" ht="11.25" customHeight="1">
      <c r="C2" s="46" t="s">
        <v>91</v>
      </c>
      <c r="F2" s="46" t="s">
        <v>92</v>
      </c>
      <c r="I2" s="1"/>
      <c r="J2" s="1"/>
      <c r="K2" s="1"/>
      <c r="L2" s="1"/>
    </row>
    <row r="3" spans="1:12" ht="15.75" customHeight="1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1.25" customHeight="1">
      <c r="A4" s="2" t="s">
        <v>71</v>
      </c>
      <c r="E4" s="3" t="s">
        <v>1</v>
      </c>
      <c r="F4" s="36" t="s">
        <v>2</v>
      </c>
      <c r="G4" s="37"/>
      <c r="H4" s="37"/>
      <c r="I4" s="38"/>
      <c r="J4" s="38"/>
      <c r="K4" s="38"/>
      <c r="L4" s="38"/>
    </row>
    <row r="5" spans="4:12" ht="11.25" customHeight="1">
      <c r="D5" s="39" t="s">
        <v>3</v>
      </c>
      <c r="E5" s="39"/>
      <c r="F5" s="4" t="s">
        <v>4</v>
      </c>
      <c r="I5" s="40" t="s">
        <v>90</v>
      </c>
      <c r="J5" s="40"/>
      <c r="K5" s="40"/>
      <c r="L5" s="40"/>
    </row>
    <row r="6" spans="1:12" ht="21.75" customHeight="1">
      <c r="A6" s="29" t="s">
        <v>5</v>
      </c>
      <c r="B6" s="29" t="s">
        <v>6</v>
      </c>
      <c r="C6" s="29"/>
      <c r="D6" s="29" t="s">
        <v>7</v>
      </c>
      <c r="E6" s="33" t="s">
        <v>8</v>
      </c>
      <c r="F6" s="33"/>
      <c r="G6" s="33"/>
      <c r="H6" s="29" t="s">
        <v>9</v>
      </c>
      <c r="I6" s="33" t="s">
        <v>10</v>
      </c>
      <c r="J6" s="33"/>
      <c r="K6" s="33"/>
      <c r="L6" s="33"/>
    </row>
    <row r="7" spans="1:12" ht="21" customHeight="1">
      <c r="A7" s="30"/>
      <c r="B7" s="31"/>
      <c r="C7" s="32"/>
      <c r="D7" s="30"/>
      <c r="E7" s="5" t="s">
        <v>11</v>
      </c>
      <c r="F7" s="5" t="s">
        <v>12</v>
      </c>
      <c r="G7" s="5" t="s">
        <v>13</v>
      </c>
      <c r="H7" s="30"/>
      <c r="I7" s="5" t="s">
        <v>14</v>
      </c>
      <c r="J7" s="5" t="s">
        <v>15</v>
      </c>
      <c r="K7" s="5" t="s">
        <v>16</v>
      </c>
      <c r="L7" s="5" t="s">
        <v>17</v>
      </c>
    </row>
    <row r="8" spans="1:12" ht="11.25" customHeight="1">
      <c r="A8" s="6">
        <v>1</v>
      </c>
      <c r="B8" s="26">
        <v>2</v>
      </c>
      <c r="C8" s="26"/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12</v>
      </c>
      <c r="J8" s="6">
        <v>13</v>
      </c>
      <c r="K8" s="6">
        <v>14</v>
      </c>
      <c r="L8" s="6">
        <v>15</v>
      </c>
    </row>
    <row r="9" spans="1:12" ht="11.25" customHeight="1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11.25" customHeight="1">
      <c r="A10" s="7" t="s">
        <v>53</v>
      </c>
      <c r="B10" s="24" t="s">
        <v>19</v>
      </c>
      <c r="C10" s="24"/>
      <c r="D10" s="7">
        <v>60</v>
      </c>
      <c r="E10" s="10">
        <v>7</v>
      </c>
      <c r="F10" s="10">
        <v>14</v>
      </c>
      <c r="G10" s="10">
        <v>0.2</v>
      </c>
      <c r="H10" s="10">
        <f>(E10*7)+(F10*9)+(G10*3.8)</f>
        <v>175.76</v>
      </c>
      <c r="I10" s="10">
        <v>31</v>
      </c>
      <c r="J10" s="10">
        <v>97</v>
      </c>
      <c r="K10" s="10">
        <v>13</v>
      </c>
      <c r="L10" s="10">
        <v>1</v>
      </c>
    </row>
    <row r="11" spans="1:12" ht="11.25" customHeight="1">
      <c r="A11" s="7" t="s">
        <v>85</v>
      </c>
      <c r="B11" s="28" t="s">
        <v>86</v>
      </c>
      <c r="C11" s="28"/>
      <c r="D11" s="7">
        <v>200</v>
      </c>
      <c r="E11" s="10">
        <v>8.3</v>
      </c>
      <c r="F11" s="10">
        <v>9</v>
      </c>
      <c r="G11" s="10">
        <v>37.4</v>
      </c>
      <c r="H11" s="10">
        <f>(E11*7)+(F11*9)+(G11*3.8)</f>
        <v>281.22</v>
      </c>
      <c r="I11" s="10">
        <v>22.91</v>
      </c>
      <c r="J11" s="10">
        <v>172.7</v>
      </c>
      <c r="K11" s="10">
        <v>24.86</v>
      </c>
      <c r="L11" s="10">
        <v>1.82</v>
      </c>
    </row>
    <row r="12" spans="1:12" ht="11.25" customHeight="1">
      <c r="A12" s="7" t="s">
        <v>54</v>
      </c>
      <c r="B12" s="28" t="s">
        <v>72</v>
      </c>
      <c r="C12" s="28"/>
      <c r="D12" s="7">
        <v>30</v>
      </c>
      <c r="E12" s="10">
        <v>1</v>
      </c>
      <c r="F12" s="10">
        <v>0.1</v>
      </c>
      <c r="G12" s="10">
        <v>40.4</v>
      </c>
      <c r="H12" s="10">
        <f>(E12*7)+(F12*9)+(G12*3.8)</f>
        <v>161.42</v>
      </c>
      <c r="I12" s="10">
        <v>0</v>
      </c>
      <c r="J12" s="10">
        <v>8</v>
      </c>
      <c r="K12" s="10">
        <v>10.4</v>
      </c>
      <c r="L12" s="10">
        <v>0.3</v>
      </c>
    </row>
    <row r="13" spans="1:12" ht="11.25" customHeight="1">
      <c r="A13" s="9" t="s">
        <v>55</v>
      </c>
      <c r="B13" s="24" t="s">
        <v>20</v>
      </c>
      <c r="C13" s="24"/>
      <c r="D13" s="7">
        <v>40</v>
      </c>
      <c r="E13" s="10">
        <v>3.8</v>
      </c>
      <c r="F13" s="10">
        <v>2.36</v>
      </c>
      <c r="G13" s="10">
        <v>23.55</v>
      </c>
      <c r="H13" s="10">
        <f>(E13*7)+(F13*9)+(G13*3.8)</f>
        <v>137.32999999999998</v>
      </c>
      <c r="I13" s="10">
        <v>11</v>
      </c>
      <c r="J13" s="10">
        <v>37</v>
      </c>
      <c r="K13" s="10">
        <v>14.5</v>
      </c>
      <c r="L13" s="10">
        <v>0.69</v>
      </c>
    </row>
    <row r="14" spans="1:12" ht="11.25" customHeight="1">
      <c r="A14" s="7" t="s">
        <v>43</v>
      </c>
      <c r="B14" s="24" t="s">
        <v>21</v>
      </c>
      <c r="C14" s="24"/>
      <c r="D14" s="8">
        <v>215</v>
      </c>
      <c r="E14" s="10">
        <v>0.1</v>
      </c>
      <c r="F14" s="10">
        <v>0</v>
      </c>
      <c r="G14" s="10">
        <v>15</v>
      </c>
      <c r="H14" s="10">
        <f>(E14*7)+(F14*9)+(G14*3.8)</f>
        <v>57.7</v>
      </c>
      <c r="I14" s="10">
        <v>11.1</v>
      </c>
      <c r="J14" s="10">
        <v>2.8</v>
      </c>
      <c r="K14" s="10">
        <v>4</v>
      </c>
      <c r="L14" s="10">
        <v>0</v>
      </c>
    </row>
    <row r="15" spans="1:12" ht="11.25" customHeight="1">
      <c r="A15" s="22" t="s">
        <v>22</v>
      </c>
      <c r="B15" s="22"/>
      <c r="C15" s="22"/>
      <c r="D15" s="22"/>
      <c r="E15" s="12">
        <f>SUM(E10:E14)</f>
        <v>20.200000000000003</v>
      </c>
      <c r="F15" s="12">
        <f>SUM(F10:F14)</f>
        <v>25.46</v>
      </c>
      <c r="G15" s="12">
        <f>SUM(G10:G14)</f>
        <v>116.55</v>
      </c>
      <c r="H15" s="12">
        <f>H10+H11+H12+H13+H14</f>
        <v>813.4300000000001</v>
      </c>
      <c r="I15" s="12">
        <f>I10+I11+I12+I13+I14</f>
        <v>76.00999999999999</v>
      </c>
      <c r="J15" s="12">
        <f>J10+J11+J12+J13+J14</f>
        <v>317.5</v>
      </c>
      <c r="K15" s="12">
        <f>K10+K11+K12+K13+K14</f>
        <v>66.75999999999999</v>
      </c>
      <c r="L15" s="12">
        <f>L10+L11+L12+L13+L14</f>
        <v>3.81</v>
      </c>
    </row>
    <row r="16" spans="1:12" ht="11.25" customHeight="1">
      <c r="A16" s="22" t="s">
        <v>73</v>
      </c>
      <c r="B16" s="22"/>
      <c r="C16" s="22"/>
      <c r="D16" s="23">
        <f>SUM(D10:D15)</f>
        <v>545</v>
      </c>
      <c r="E16" s="12">
        <f>E15</f>
        <v>20.200000000000003</v>
      </c>
      <c r="F16" s="12">
        <f aca="true" t="shared" si="0" ref="F16:L16">F15</f>
        <v>25.46</v>
      </c>
      <c r="G16" s="12">
        <f t="shared" si="0"/>
        <v>116.55</v>
      </c>
      <c r="H16" s="12">
        <f t="shared" si="0"/>
        <v>813.4300000000001</v>
      </c>
      <c r="I16" s="12">
        <f t="shared" si="0"/>
        <v>76.00999999999999</v>
      </c>
      <c r="J16" s="12">
        <f t="shared" si="0"/>
        <v>317.5</v>
      </c>
      <c r="K16" s="12">
        <f t="shared" si="0"/>
        <v>66.75999999999999</v>
      </c>
      <c r="L16" s="12">
        <f t="shared" si="0"/>
        <v>3.81</v>
      </c>
    </row>
    <row r="17" spans="5:12" ht="11.25" customHeight="1">
      <c r="E17" s="11"/>
      <c r="I17" s="34"/>
      <c r="J17" s="34"/>
      <c r="K17" s="34"/>
      <c r="L17" s="34"/>
    </row>
    <row r="18" spans="1:12" ht="11.25" customHeight="1">
      <c r="A18" s="35" t="s">
        <v>23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1:12" ht="11.25" customHeight="1">
      <c r="A19" s="2" t="s">
        <v>71</v>
      </c>
      <c r="E19" s="3" t="s">
        <v>1</v>
      </c>
      <c r="F19" s="36" t="s">
        <v>24</v>
      </c>
      <c r="G19" s="37"/>
      <c r="H19" s="37"/>
      <c r="I19" s="38"/>
      <c r="J19" s="38"/>
      <c r="K19" s="38"/>
      <c r="L19" s="38"/>
    </row>
    <row r="20" spans="4:12" ht="11.25" customHeight="1">
      <c r="D20" s="39" t="s">
        <v>3</v>
      </c>
      <c r="E20" s="39"/>
      <c r="F20" s="4" t="s">
        <v>4</v>
      </c>
      <c r="I20" s="40" t="s">
        <v>90</v>
      </c>
      <c r="J20" s="40"/>
      <c r="K20" s="40"/>
      <c r="L20" s="40"/>
    </row>
    <row r="21" spans="1:12" ht="21.75" customHeight="1">
      <c r="A21" s="29" t="s">
        <v>5</v>
      </c>
      <c r="B21" s="29" t="s">
        <v>6</v>
      </c>
      <c r="C21" s="29"/>
      <c r="D21" s="29" t="s">
        <v>7</v>
      </c>
      <c r="E21" s="33" t="s">
        <v>8</v>
      </c>
      <c r="F21" s="33"/>
      <c r="G21" s="33"/>
      <c r="H21" s="29" t="s">
        <v>9</v>
      </c>
      <c r="I21" s="33" t="s">
        <v>10</v>
      </c>
      <c r="J21" s="33"/>
      <c r="K21" s="33"/>
      <c r="L21" s="33"/>
    </row>
    <row r="22" spans="1:12" ht="21" customHeight="1">
      <c r="A22" s="30"/>
      <c r="B22" s="31"/>
      <c r="C22" s="32"/>
      <c r="D22" s="30"/>
      <c r="E22" s="5" t="s">
        <v>11</v>
      </c>
      <c r="F22" s="5" t="s">
        <v>12</v>
      </c>
      <c r="G22" s="5" t="s">
        <v>13</v>
      </c>
      <c r="H22" s="30"/>
      <c r="I22" s="5" t="s">
        <v>14</v>
      </c>
      <c r="J22" s="5" t="s">
        <v>15</v>
      </c>
      <c r="K22" s="5" t="s">
        <v>16</v>
      </c>
      <c r="L22" s="5" t="s">
        <v>17</v>
      </c>
    </row>
    <row r="23" spans="1:12" ht="11.25" customHeight="1">
      <c r="A23" s="6">
        <v>1</v>
      </c>
      <c r="B23" s="26">
        <v>2</v>
      </c>
      <c r="C23" s="26"/>
      <c r="D23" s="6">
        <v>3</v>
      </c>
      <c r="E23" s="6">
        <v>4</v>
      </c>
      <c r="F23" s="6">
        <v>5</v>
      </c>
      <c r="G23" s="6">
        <v>6</v>
      </c>
      <c r="H23" s="6">
        <v>7</v>
      </c>
      <c r="I23" s="6">
        <v>12</v>
      </c>
      <c r="J23" s="6">
        <v>13</v>
      </c>
      <c r="K23" s="6">
        <v>14</v>
      </c>
      <c r="L23" s="6">
        <v>15</v>
      </c>
    </row>
    <row r="24" spans="1:12" ht="11.25" customHeight="1">
      <c r="A24" s="27" t="s">
        <v>18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ht="11.25" customHeight="1">
      <c r="A25" s="9" t="s">
        <v>64</v>
      </c>
      <c r="B25" s="24" t="s">
        <v>56</v>
      </c>
      <c r="C25" s="24"/>
      <c r="D25" s="7">
        <v>20</v>
      </c>
      <c r="E25" s="10">
        <v>5</v>
      </c>
      <c r="F25" s="10">
        <v>5</v>
      </c>
      <c r="G25" s="10">
        <v>0</v>
      </c>
      <c r="H25" s="10">
        <f>(E25*4)+(F25*9)+(G25*3.8)</f>
        <v>65</v>
      </c>
      <c r="I25" s="10">
        <v>200</v>
      </c>
      <c r="J25" s="10">
        <v>0</v>
      </c>
      <c r="K25" s="10">
        <v>9</v>
      </c>
      <c r="L25" s="10">
        <v>0</v>
      </c>
    </row>
    <row r="26" spans="1:12" ht="21.75" customHeight="1">
      <c r="A26" s="17" t="s">
        <v>52</v>
      </c>
      <c r="B26" s="28" t="s">
        <v>25</v>
      </c>
      <c r="C26" s="28"/>
      <c r="D26" s="17">
        <v>240</v>
      </c>
      <c r="E26" s="18">
        <v>4</v>
      </c>
      <c r="F26" s="18">
        <v>8</v>
      </c>
      <c r="G26" s="18">
        <v>29</v>
      </c>
      <c r="H26" s="18">
        <f>(E26*4)+(F26*9)+(G26*3.8)</f>
        <v>198.2</v>
      </c>
      <c r="I26" s="18">
        <v>119</v>
      </c>
      <c r="J26" s="18">
        <v>108</v>
      </c>
      <c r="K26" s="18">
        <v>18</v>
      </c>
      <c r="L26" s="18">
        <v>0</v>
      </c>
    </row>
    <row r="27" spans="1:12" ht="11.25" customHeight="1">
      <c r="A27" s="7" t="s">
        <v>42</v>
      </c>
      <c r="B27" s="24" t="s">
        <v>58</v>
      </c>
      <c r="C27" s="24"/>
      <c r="D27" s="7">
        <v>200</v>
      </c>
      <c r="E27" s="10">
        <v>3</v>
      </c>
      <c r="F27" s="10">
        <v>3</v>
      </c>
      <c r="G27" s="10">
        <v>28</v>
      </c>
      <c r="H27" s="10">
        <f>(E27*4)+(F27*9)+(G27*3.8)</f>
        <v>145.39999999999998</v>
      </c>
      <c r="I27" s="10">
        <v>140</v>
      </c>
      <c r="J27" s="10">
        <v>90</v>
      </c>
      <c r="K27" s="10">
        <v>15</v>
      </c>
      <c r="L27" s="10">
        <v>0</v>
      </c>
    </row>
    <row r="28" spans="1:12" ht="11.25" customHeight="1">
      <c r="A28" s="9" t="s">
        <v>55</v>
      </c>
      <c r="B28" s="24" t="s">
        <v>20</v>
      </c>
      <c r="C28" s="24"/>
      <c r="D28" s="7">
        <v>40</v>
      </c>
      <c r="E28" s="10">
        <v>3.8</v>
      </c>
      <c r="F28" s="10">
        <v>2.36</v>
      </c>
      <c r="G28" s="10">
        <v>23.55</v>
      </c>
      <c r="H28" s="10">
        <f>(E28*7)+(F28*9)+(G28*3.8)</f>
        <v>137.32999999999998</v>
      </c>
      <c r="I28" s="10">
        <v>11</v>
      </c>
      <c r="J28" s="10">
        <v>37</v>
      </c>
      <c r="K28" s="10">
        <v>14.5</v>
      </c>
      <c r="L28" s="10">
        <v>0.69</v>
      </c>
    </row>
    <row r="29" spans="1:12" ht="11.25" customHeight="1">
      <c r="A29" s="22" t="s">
        <v>22</v>
      </c>
      <c r="B29" s="22"/>
      <c r="C29" s="22"/>
      <c r="D29" s="22"/>
      <c r="E29" s="12">
        <f aca="true" t="shared" si="1" ref="E29:L29">SUM(E25:E28)</f>
        <v>15.8</v>
      </c>
      <c r="F29" s="12">
        <f t="shared" si="1"/>
        <v>18.36</v>
      </c>
      <c r="G29" s="12">
        <f t="shared" si="1"/>
        <v>80.55</v>
      </c>
      <c r="H29" s="12">
        <f t="shared" si="1"/>
        <v>545.93</v>
      </c>
      <c r="I29" s="12">
        <f t="shared" si="1"/>
        <v>470</v>
      </c>
      <c r="J29" s="12">
        <f t="shared" si="1"/>
        <v>235</v>
      </c>
      <c r="K29" s="12">
        <f t="shared" si="1"/>
        <v>56.5</v>
      </c>
      <c r="L29" s="12">
        <f t="shared" si="1"/>
        <v>0.69</v>
      </c>
    </row>
    <row r="30" spans="1:12" ht="11.25" customHeight="1">
      <c r="A30" s="22" t="s">
        <v>78</v>
      </c>
      <c r="B30" s="22"/>
      <c r="C30" s="22"/>
      <c r="D30" s="23">
        <f>SUM(D25:D29)</f>
        <v>500</v>
      </c>
      <c r="E30" s="12">
        <f>E29</f>
        <v>15.8</v>
      </c>
      <c r="F30" s="12">
        <f aca="true" t="shared" si="2" ref="F30:L30">F29</f>
        <v>18.36</v>
      </c>
      <c r="G30" s="12">
        <f t="shared" si="2"/>
        <v>80.55</v>
      </c>
      <c r="H30" s="12">
        <f t="shared" si="2"/>
        <v>545.93</v>
      </c>
      <c r="I30" s="12">
        <f t="shared" si="2"/>
        <v>470</v>
      </c>
      <c r="J30" s="12">
        <f t="shared" si="2"/>
        <v>235</v>
      </c>
      <c r="K30" s="12">
        <f t="shared" si="2"/>
        <v>56.5</v>
      </c>
      <c r="L30" s="12">
        <f t="shared" si="2"/>
        <v>0.69</v>
      </c>
    </row>
    <row r="31" spans="9:12" ht="11.25" customHeight="1">
      <c r="I31" s="34"/>
      <c r="J31" s="34"/>
      <c r="K31" s="34"/>
      <c r="L31" s="34"/>
    </row>
    <row r="32" spans="1:12" ht="11.25" customHeight="1">
      <c r="A32" s="35" t="s">
        <v>26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ht="11.25" customHeight="1">
      <c r="A33" s="2" t="s">
        <v>71</v>
      </c>
      <c r="E33" s="3" t="s">
        <v>1</v>
      </c>
      <c r="F33" s="36" t="s">
        <v>27</v>
      </c>
      <c r="G33" s="37"/>
      <c r="H33" s="37"/>
      <c r="I33" s="38"/>
      <c r="J33" s="38"/>
      <c r="K33" s="38"/>
      <c r="L33" s="38"/>
    </row>
    <row r="34" spans="4:12" ht="11.25" customHeight="1">
      <c r="D34" s="39" t="s">
        <v>3</v>
      </c>
      <c r="E34" s="39"/>
      <c r="F34" s="4" t="s">
        <v>4</v>
      </c>
      <c r="I34" s="40" t="s">
        <v>90</v>
      </c>
      <c r="J34" s="40"/>
      <c r="K34" s="40"/>
      <c r="L34" s="40"/>
    </row>
    <row r="35" spans="1:12" ht="21.75" customHeight="1">
      <c r="A35" s="29" t="s">
        <v>5</v>
      </c>
      <c r="B35" s="29" t="s">
        <v>6</v>
      </c>
      <c r="C35" s="29"/>
      <c r="D35" s="29" t="s">
        <v>7</v>
      </c>
      <c r="E35" s="33" t="s">
        <v>8</v>
      </c>
      <c r="F35" s="33"/>
      <c r="G35" s="33"/>
      <c r="H35" s="29" t="s">
        <v>9</v>
      </c>
      <c r="I35" s="33" t="s">
        <v>10</v>
      </c>
      <c r="J35" s="33"/>
      <c r="K35" s="33"/>
      <c r="L35" s="33"/>
    </row>
    <row r="36" spans="1:12" ht="21" customHeight="1">
      <c r="A36" s="30"/>
      <c r="B36" s="31"/>
      <c r="C36" s="32"/>
      <c r="D36" s="30"/>
      <c r="E36" s="5" t="s">
        <v>11</v>
      </c>
      <c r="F36" s="5" t="s">
        <v>12</v>
      </c>
      <c r="G36" s="5" t="s">
        <v>13</v>
      </c>
      <c r="H36" s="30"/>
      <c r="I36" s="5" t="s">
        <v>14</v>
      </c>
      <c r="J36" s="5" t="s">
        <v>15</v>
      </c>
      <c r="K36" s="5" t="s">
        <v>16</v>
      </c>
      <c r="L36" s="5" t="s">
        <v>17</v>
      </c>
    </row>
    <row r="37" spans="1:12" ht="11.25" customHeight="1">
      <c r="A37" s="6">
        <v>1</v>
      </c>
      <c r="B37" s="26">
        <v>2</v>
      </c>
      <c r="C37" s="26"/>
      <c r="D37" s="6">
        <v>3</v>
      </c>
      <c r="E37" s="6">
        <v>4</v>
      </c>
      <c r="F37" s="6">
        <v>5</v>
      </c>
      <c r="G37" s="6">
        <v>6</v>
      </c>
      <c r="H37" s="6">
        <v>7</v>
      </c>
      <c r="I37" s="6">
        <v>12</v>
      </c>
      <c r="J37" s="6">
        <v>13</v>
      </c>
      <c r="K37" s="6">
        <v>14</v>
      </c>
      <c r="L37" s="6">
        <v>15</v>
      </c>
    </row>
    <row r="38" spans="1:12" ht="11.25" customHeight="1">
      <c r="A38" s="27" t="s">
        <v>18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ht="21" customHeight="1">
      <c r="A39" s="19" t="s">
        <v>84</v>
      </c>
      <c r="B39" s="41" t="s">
        <v>82</v>
      </c>
      <c r="C39" s="42"/>
      <c r="D39" s="20">
        <v>255</v>
      </c>
      <c r="E39" s="13">
        <v>13</v>
      </c>
      <c r="F39" s="13">
        <v>11</v>
      </c>
      <c r="G39" s="13">
        <v>89</v>
      </c>
      <c r="H39" s="21">
        <f>(E39*4)+(F39*9)+(G39*3.8)</f>
        <v>489.2</v>
      </c>
      <c r="I39" s="10">
        <v>132</v>
      </c>
      <c r="J39" s="10">
        <v>172</v>
      </c>
      <c r="K39" s="10">
        <v>27</v>
      </c>
      <c r="L39" s="10">
        <v>1</v>
      </c>
    </row>
    <row r="40" spans="1:12" ht="11.25" customHeight="1">
      <c r="A40" s="19" t="s">
        <v>83</v>
      </c>
      <c r="B40" s="41" t="s">
        <v>88</v>
      </c>
      <c r="C40" s="42"/>
      <c r="D40" s="20">
        <v>30</v>
      </c>
      <c r="E40" s="10">
        <v>1</v>
      </c>
      <c r="F40" s="10">
        <v>2</v>
      </c>
      <c r="G40" s="10">
        <v>8</v>
      </c>
      <c r="H40" s="21">
        <f>(E40*4)+(F40*9)+(G40*3.8)</f>
        <v>52.4</v>
      </c>
      <c r="I40" s="10">
        <v>156</v>
      </c>
      <c r="J40" s="10">
        <v>147</v>
      </c>
      <c r="K40" s="10">
        <v>25</v>
      </c>
      <c r="L40" s="10">
        <v>1</v>
      </c>
    </row>
    <row r="41" spans="1:12" ht="11.25" customHeight="1">
      <c r="A41" s="7" t="s">
        <v>43</v>
      </c>
      <c r="B41" s="43" t="s">
        <v>21</v>
      </c>
      <c r="C41" s="44"/>
      <c r="D41" s="8">
        <v>215</v>
      </c>
      <c r="E41" s="10">
        <v>0.1</v>
      </c>
      <c r="F41" s="10">
        <v>0</v>
      </c>
      <c r="G41" s="10">
        <v>15</v>
      </c>
      <c r="H41" s="21">
        <f>(E41*7)+(F41*9)+(G41*3.8)</f>
        <v>57.7</v>
      </c>
      <c r="I41" s="10">
        <v>12</v>
      </c>
      <c r="J41" s="10">
        <v>4</v>
      </c>
      <c r="K41" s="10">
        <v>4</v>
      </c>
      <c r="L41" s="10">
        <v>0</v>
      </c>
    </row>
    <row r="42" spans="1:12" ht="11.25" customHeight="1">
      <c r="A42" s="22" t="s">
        <v>22</v>
      </c>
      <c r="B42" s="22"/>
      <c r="C42" s="22"/>
      <c r="D42" s="22"/>
      <c r="E42" s="12">
        <f>E39+E40+E41</f>
        <v>14.1</v>
      </c>
      <c r="F42" s="12">
        <f>F39+F40+F41</f>
        <v>13</v>
      </c>
      <c r="G42" s="12">
        <f>G39+G40+G41</f>
        <v>112</v>
      </c>
      <c r="H42" s="12">
        <f>SUM(H39:H41)</f>
        <v>599.3000000000001</v>
      </c>
      <c r="I42" s="12">
        <f>SUM(I39:I41)</f>
        <v>300</v>
      </c>
      <c r="J42" s="12">
        <f>SUM(J39:J41)</f>
        <v>323</v>
      </c>
      <c r="K42" s="12">
        <f>SUM(K39:K41)</f>
        <v>56</v>
      </c>
      <c r="L42" s="12">
        <f>SUM(L39:L41)</f>
        <v>2</v>
      </c>
    </row>
    <row r="43" spans="1:12" ht="11.25" customHeight="1">
      <c r="A43" s="22" t="s">
        <v>77</v>
      </c>
      <c r="B43" s="22"/>
      <c r="C43" s="22"/>
      <c r="D43" s="22">
        <f>SUM(D39:D42)</f>
        <v>500</v>
      </c>
      <c r="E43" s="12">
        <f>E42</f>
        <v>14.1</v>
      </c>
      <c r="F43" s="12">
        <f aca="true" t="shared" si="3" ref="F43:L43">F42</f>
        <v>13</v>
      </c>
      <c r="G43" s="12">
        <f t="shared" si="3"/>
        <v>112</v>
      </c>
      <c r="H43" s="12">
        <f t="shared" si="3"/>
        <v>599.3000000000001</v>
      </c>
      <c r="I43" s="12">
        <f t="shared" si="3"/>
        <v>300</v>
      </c>
      <c r="J43" s="12">
        <f t="shared" si="3"/>
        <v>323</v>
      </c>
      <c r="K43" s="12">
        <f t="shared" si="3"/>
        <v>56</v>
      </c>
      <c r="L43" s="12">
        <f t="shared" si="3"/>
        <v>2</v>
      </c>
    </row>
    <row r="44" spans="9:12" ht="11.25" customHeight="1">
      <c r="I44" s="34"/>
      <c r="J44" s="34"/>
      <c r="K44" s="34"/>
      <c r="L44" s="34"/>
    </row>
    <row r="45" spans="1:12" ht="11.25" customHeight="1">
      <c r="A45" s="35" t="s">
        <v>28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ht="11.25" customHeight="1">
      <c r="A46" s="2" t="s">
        <v>71</v>
      </c>
      <c r="E46" s="3" t="s">
        <v>1</v>
      </c>
      <c r="F46" s="36" t="s">
        <v>29</v>
      </c>
      <c r="G46" s="37"/>
      <c r="H46" s="37"/>
      <c r="I46" s="38"/>
      <c r="J46" s="38"/>
      <c r="K46" s="38"/>
      <c r="L46" s="38"/>
    </row>
    <row r="47" spans="4:12" ht="11.25" customHeight="1">
      <c r="D47" s="39" t="s">
        <v>3</v>
      </c>
      <c r="E47" s="39"/>
      <c r="F47" s="4" t="s">
        <v>4</v>
      </c>
      <c r="I47" s="40" t="s">
        <v>90</v>
      </c>
      <c r="J47" s="40"/>
      <c r="K47" s="40"/>
      <c r="L47" s="40"/>
    </row>
    <row r="48" spans="1:12" ht="21.75" customHeight="1">
      <c r="A48" s="29" t="s">
        <v>5</v>
      </c>
      <c r="B48" s="29" t="s">
        <v>6</v>
      </c>
      <c r="C48" s="29"/>
      <c r="D48" s="29" t="s">
        <v>7</v>
      </c>
      <c r="E48" s="33" t="s">
        <v>8</v>
      </c>
      <c r="F48" s="33"/>
      <c r="G48" s="33"/>
      <c r="H48" s="29" t="s">
        <v>9</v>
      </c>
      <c r="I48" s="33" t="s">
        <v>10</v>
      </c>
      <c r="J48" s="33"/>
      <c r="K48" s="33"/>
      <c r="L48" s="33"/>
    </row>
    <row r="49" spans="1:12" ht="21" customHeight="1">
      <c r="A49" s="30"/>
      <c r="B49" s="31"/>
      <c r="C49" s="32"/>
      <c r="D49" s="30"/>
      <c r="E49" s="5" t="s">
        <v>11</v>
      </c>
      <c r="F49" s="5" t="s">
        <v>12</v>
      </c>
      <c r="G49" s="5" t="s">
        <v>13</v>
      </c>
      <c r="H49" s="30"/>
      <c r="I49" s="5" t="s">
        <v>14</v>
      </c>
      <c r="J49" s="5" t="s">
        <v>15</v>
      </c>
      <c r="K49" s="5" t="s">
        <v>16</v>
      </c>
      <c r="L49" s="5" t="s">
        <v>17</v>
      </c>
    </row>
    <row r="50" spans="1:12" ht="11.25" customHeight="1">
      <c r="A50" s="6">
        <v>1</v>
      </c>
      <c r="B50" s="26">
        <v>2</v>
      </c>
      <c r="C50" s="26"/>
      <c r="D50" s="6">
        <v>3</v>
      </c>
      <c r="E50" s="6">
        <v>4</v>
      </c>
      <c r="F50" s="6">
        <v>5</v>
      </c>
      <c r="G50" s="6">
        <v>6</v>
      </c>
      <c r="H50" s="6">
        <v>7</v>
      </c>
      <c r="I50" s="6">
        <v>12</v>
      </c>
      <c r="J50" s="6">
        <v>13</v>
      </c>
      <c r="K50" s="6">
        <v>14</v>
      </c>
      <c r="L50" s="6">
        <v>15</v>
      </c>
    </row>
    <row r="51" spans="1:12" ht="11.25" customHeight="1">
      <c r="A51" s="27" t="s">
        <v>18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1.25" customHeight="1">
      <c r="A52" s="7" t="s">
        <v>51</v>
      </c>
      <c r="B52" s="24" t="s">
        <v>69</v>
      </c>
      <c r="C52" s="24"/>
      <c r="D52" s="13">
        <v>60</v>
      </c>
      <c r="E52" s="10">
        <v>6</v>
      </c>
      <c r="F52" s="10">
        <v>8</v>
      </c>
      <c r="G52" s="10">
        <v>7</v>
      </c>
      <c r="H52" s="10">
        <f>(G52*3.8)+(F52*9)+(E52*4)</f>
        <v>122.6</v>
      </c>
      <c r="I52" s="10">
        <v>10</v>
      </c>
      <c r="J52" s="10">
        <v>18</v>
      </c>
      <c r="K52" s="10">
        <v>14</v>
      </c>
      <c r="L52" s="10">
        <v>1</v>
      </c>
    </row>
    <row r="53" spans="1:12" ht="11.25" customHeight="1">
      <c r="A53" s="7" t="s">
        <v>50</v>
      </c>
      <c r="B53" s="28" t="s">
        <v>68</v>
      </c>
      <c r="C53" s="28"/>
      <c r="D53" s="17">
        <v>175</v>
      </c>
      <c r="E53" s="10">
        <v>3</v>
      </c>
      <c r="F53" s="10">
        <v>9.16</v>
      </c>
      <c r="G53" s="10">
        <v>22</v>
      </c>
      <c r="H53" s="10">
        <f>(G53*3.8)+(F53*9)+(E53*4)</f>
        <v>178.04</v>
      </c>
      <c r="I53" s="10">
        <v>41</v>
      </c>
      <c r="J53" s="10">
        <v>96</v>
      </c>
      <c r="K53" s="10">
        <v>33</v>
      </c>
      <c r="L53" s="10">
        <v>1</v>
      </c>
    </row>
    <row r="54" spans="1:12" ht="11.25" customHeight="1">
      <c r="A54" s="7" t="s">
        <v>54</v>
      </c>
      <c r="B54" s="28" t="s">
        <v>87</v>
      </c>
      <c r="C54" s="28"/>
      <c r="D54" s="17">
        <v>40</v>
      </c>
      <c r="E54" s="10">
        <v>0.84</v>
      </c>
      <c r="F54" s="10">
        <v>0.1</v>
      </c>
      <c r="G54" s="10">
        <v>40.4</v>
      </c>
      <c r="H54" s="10">
        <f>(G54*3.8)+(F54*9)+(E54*4)</f>
        <v>157.78</v>
      </c>
      <c r="I54" s="10">
        <v>0</v>
      </c>
      <c r="J54" s="10">
        <v>8</v>
      </c>
      <c r="K54" s="10">
        <v>10.4</v>
      </c>
      <c r="L54" s="10">
        <v>0.3</v>
      </c>
    </row>
    <row r="55" spans="1:12" ht="11.25" customHeight="1">
      <c r="A55" s="9" t="s">
        <v>55</v>
      </c>
      <c r="B55" s="24" t="s">
        <v>20</v>
      </c>
      <c r="C55" s="24"/>
      <c r="D55" s="7">
        <v>40</v>
      </c>
      <c r="E55" s="10">
        <v>3.8</v>
      </c>
      <c r="F55" s="10">
        <v>2.36</v>
      </c>
      <c r="G55" s="10">
        <v>23.55</v>
      </c>
      <c r="H55" s="10">
        <f>(E55*7)+(F55*9)+(G55*3.8)</f>
        <v>137.32999999999998</v>
      </c>
      <c r="I55" s="10">
        <v>11</v>
      </c>
      <c r="J55" s="10">
        <v>37</v>
      </c>
      <c r="K55" s="10">
        <v>14.5</v>
      </c>
      <c r="L55" s="10">
        <v>0.69</v>
      </c>
    </row>
    <row r="56" spans="1:12" ht="11.25" customHeight="1">
      <c r="A56" s="7" t="s">
        <v>43</v>
      </c>
      <c r="B56" s="24" t="s">
        <v>21</v>
      </c>
      <c r="C56" s="24"/>
      <c r="D56" s="14">
        <v>215</v>
      </c>
      <c r="E56" s="10">
        <v>0.1</v>
      </c>
      <c r="F56" s="10">
        <v>0</v>
      </c>
      <c r="G56" s="10">
        <v>15</v>
      </c>
      <c r="H56" s="10">
        <f>(G56*3.8)+(F56*9)+(E56*7)</f>
        <v>57.7</v>
      </c>
      <c r="I56" s="10">
        <v>12</v>
      </c>
      <c r="J56" s="10">
        <v>4</v>
      </c>
      <c r="K56" s="10">
        <v>4</v>
      </c>
      <c r="L56" s="10">
        <v>0</v>
      </c>
    </row>
    <row r="57" spans="1:12" ht="11.25" customHeight="1">
      <c r="A57" s="22" t="s">
        <v>22</v>
      </c>
      <c r="B57" s="22"/>
      <c r="C57" s="22"/>
      <c r="D57" s="22"/>
      <c r="E57" s="12">
        <f aca="true" t="shared" si="4" ref="E57:L57">SUM(E52:E56)</f>
        <v>13.74</v>
      </c>
      <c r="F57" s="12">
        <f t="shared" si="4"/>
        <v>19.62</v>
      </c>
      <c r="G57" s="12">
        <f t="shared" si="4"/>
        <v>107.95</v>
      </c>
      <c r="H57" s="12">
        <f t="shared" si="4"/>
        <v>653.45</v>
      </c>
      <c r="I57" s="12">
        <f t="shared" si="4"/>
        <v>74</v>
      </c>
      <c r="J57" s="12">
        <f t="shared" si="4"/>
        <v>163</v>
      </c>
      <c r="K57" s="12">
        <f t="shared" si="4"/>
        <v>75.9</v>
      </c>
      <c r="L57" s="12">
        <f t="shared" si="4"/>
        <v>2.9899999999999998</v>
      </c>
    </row>
    <row r="58" spans="1:12" ht="11.25" customHeight="1">
      <c r="A58" s="22" t="s">
        <v>76</v>
      </c>
      <c r="B58" s="22"/>
      <c r="C58" s="22"/>
      <c r="D58" s="23">
        <f>SUM(D52:D57)</f>
        <v>530</v>
      </c>
      <c r="E58" s="12">
        <f>E57</f>
        <v>13.74</v>
      </c>
      <c r="F58" s="12">
        <f aca="true" t="shared" si="5" ref="F58:L58">F57</f>
        <v>19.62</v>
      </c>
      <c r="G58" s="12">
        <f t="shared" si="5"/>
        <v>107.95</v>
      </c>
      <c r="H58" s="12">
        <f t="shared" si="5"/>
        <v>653.45</v>
      </c>
      <c r="I58" s="12">
        <f t="shared" si="5"/>
        <v>74</v>
      </c>
      <c r="J58" s="12">
        <f t="shared" si="5"/>
        <v>163</v>
      </c>
      <c r="K58" s="12">
        <f t="shared" si="5"/>
        <v>75.9</v>
      </c>
      <c r="L58" s="12">
        <f t="shared" si="5"/>
        <v>2.9899999999999998</v>
      </c>
    </row>
    <row r="59" spans="9:12" ht="11.25" customHeight="1">
      <c r="I59" s="34"/>
      <c r="J59" s="34"/>
      <c r="K59" s="34"/>
      <c r="L59" s="34"/>
    </row>
    <row r="60" spans="1:12" ht="11.25" customHeight="1">
      <c r="A60" s="35" t="s">
        <v>30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1.25" customHeight="1">
      <c r="A61" s="2" t="s">
        <v>71</v>
      </c>
      <c r="E61" s="3" t="s">
        <v>1</v>
      </c>
      <c r="F61" s="36" t="s">
        <v>31</v>
      </c>
      <c r="G61" s="37"/>
      <c r="H61" s="37"/>
      <c r="I61" s="38"/>
      <c r="J61" s="38"/>
      <c r="K61" s="38"/>
      <c r="L61" s="38"/>
    </row>
    <row r="62" spans="4:12" ht="11.25" customHeight="1">
      <c r="D62" s="39" t="s">
        <v>3</v>
      </c>
      <c r="E62" s="39"/>
      <c r="F62" s="4" t="s">
        <v>4</v>
      </c>
      <c r="I62" s="40" t="s">
        <v>90</v>
      </c>
      <c r="J62" s="40"/>
      <c r="K62" s="40"/>
      <c r="L62" s="40"/>
    </row>
    <row r="63" spans="1:12" ht="21.75" customHeight="1">
      <c r="A63" s="29" t="s">
        <v>5</v>
      </c>
      <c r="B63" s="29" t="s">
        <v>6</v>
      </c>
      <c r="C63" s="29"/>
      <c r="D63" s="29" t="s">
        <v>7</v>
      </c>
      <c r="E63" s="33" t="s">
        <v>8</v>
      </c>
      <c r="F63" s="33"/>
      <c r="G63" s="33"/>
      <c r="H63" s="29" t="s">
        <v>9</v>
      </c>
      <c r="I63" s="33" t="s">
        <v>10</v>
      </c>
      <c r="J63" s="33"/>
      <c r="K63" s="33"/>
      <c r="L63" s="33"/>
    </row>
    <row r="64" spans="1:12" ht="21" customHeight="1">
      <c r="A64" s="30"/>
      <c r="B64" s="31"/>
      <c r="C64" s="32"/>
      <c r="D64" s="30"/>
      <c r="E64" s="5" t="s">
        <v>11</v>
      </c>
      <c r="F64" s="5" t="s">
        <v>12</v>
      </c>
      <c r="G64" s="5" t="s">
        <v>13</v>
      </c>
      <c r="H64" s="30"/>
      <c r="I64" s="5" t="s">
        <v>14</v>
      </c>
      <c r="J64" s="5" t="s">
        <v>15</v>
      </c>
      <c r="K64" s="5" t="s">
        <v>16</v>
      </c>
      <c r="L64" s="5" t="s">
        <v>17</v>
      </c>
    </row>
    <row r="65" spans="1:12" ht="11.25" customHeight="1">
      <c r="A65" s="6">
        <v>1</v>
      </c>
      <c r="B65" s="26">
        <v>2</v>
      </c>
      <c r="C65" s="26"/>
      <c r="D65" s="6">
        <v>3</v>
      </c>
      <c r="E65" s="6">
        <v>4</v>
      </c>
      <c r="F65" s="6">
        <v>5</v>
      </c>
      <c r="G65" s="6">
        <v>6</v>
      </c>
      <c r="H65" s="6">
        <v>7</v>
      </c>
      <c r="I65" s="6">
        <v>12</v>
      </c>
      <c r="J65" s="6">
        <v>13</v>
      </c>
      <c r="K65" s="6">
        <v>14</v>
      </c>
      <c r="L65" s="6">
        <v>15</v>
      </c>
    </row>
    <row r="66" spans="1:12" ht="11.25" customHeight="1">
      <c r="A66" s="27" t="s">
        <v>18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</row>
    <row r="67" spans="1:12" ht="11.25" customHeight="1">
      <c r="A67" s="7" t="s">
        <v>60</v>
      </c>
      <c r="B67" s="28" t="s">
        <v>59</v>
      </c>
      <c r="C67" s="28"/>
      <c r="D67" s="17">
        <v>60</v>
      </c>
      <c r="E67" s="10">
        <v>11</v>
      </c>
      <c r="F67" s="10">
        <v>15</v>
      </c>
      <c r="G67" s="10">
        <v>12</v>
      </c>
      <c r="H67" s="10">
        <f>(E67*4)+(F67*9)+(G67*3.8)</f>
        <v>224.6</v>
      </c>
      <c r="I67" s="10">
        <v>34</v>
      </c>
      <c r="J67" s="10">
        <v>28</v>
      </c>
      <c r="K67" s="10">
        <v>19</v>
      </c>
      <c r="L67" s="10">
        <v>1</v>
      </c>
    </row>
    <row r="68" spans="1:12" ht="11.25" customHeight="1">
      <c r="A68" s="7" t="s">
        <v>61</v>
      </c>
      <c r="B68" s="24" t="s">
        <v>32</v>
      </c>
      <c r="C68" s="24"/>
      <c r="D68" s="7">
        <v>40</v>
      </c>
      <c r="E68" s="10">
        <v>1</v>
      </c>
      <c r="F68" s="10">
        <v>2</v>
      </c>
      <c r="G68" s="10">
        <v>4</v>
      </c>
      <c r="H68" s="10">
        <f>(E68*4)+(F68*9)+(G68*3.8)</f>
        <v>37.2</v>
      </c>
      <c r="I68" s="10">
        <v>23</v>
      </c>
      <c r="J68" s="10">
        <v>16</v>
      </c>
      <c r="K68" s="10">
        <v>8</v>
      </c>
      <c r="L68" s="10">
        <v>0</v>
      </c>
    </row>
    <row r="69" spans="1:12" ht="11.25" customHeight="1">
      <c r="A69" s="7" t="s">
        <v>49</v>
      </c>
      <c r="B69" s="24" t="s">
        <v>33</v>
      </c>
      <c r="C69" s="24"/>
      <c r="D69" s="7">
        <v>150</v>
      </c>
      <c r="E69" s="10">
        <v>5.66</v>
      </c>
      <c r="F69" s="10">
        <v>0.67</v>
      </c>
      <c r="G69" s="10">
        <v>31.92</v>
      </c>
      <c r="H69" s="10">
        <f>(E69*4)+(F69*9)+(G69*3.8)</f>
        <v>149.966</v>
      </c>
      <c r="I69" s="10">
        <v>1</v>
      </c>
      <c r="J69" s="10">
        <v>37</v>
      </c>
      <c r="K69" s="10">
        <v>9</v>
      </c>
      <c r="L69" s="10">
        <v>0.86</v>
      </c>
    </row>
    <row r="70" spans="1:12" ht="11.25" customHeight="1">
      <c r="A70" s="9" t="s">
        <v>55</v>
      </c>
      <c r="B70" s="24" t="s">
        <v>20</v>
      </c>
      <c r="C70" s="24"/>
      <c r="D70" s="7">
        <v>40</v>
      </c>
      <c r="E70" s="10">
        <v>3.8</v>
      </c>
      <c r="F70" s="10">
        <v>2.36</v>
      </c>
      <c r="G70" s="10">
        <v>23.55</v>
      </c>
      <c r="H70" s="10">
        <f>(E70*7)+(F70*9)+(G70*3.8)</f>
        <v>137.32999999999998</v>
      </c>
      <c r="I70" s="10">
        <v>11</v>
      </c>
      <c r="J70" s="10">
        <v>37</v>
      </c>
      <c r="K70" s="10">
        <v>14.5</v>
      </c>
      <c r="L70" s="10">
        <v>0.69</v>
      </c>
    </row>
    <row r="71" spans="1:12" ht="11.25" customHeight="1">
      <c r="A71" s="7" t="s">
        <v>43</v>
      </c>
      <c r="B71" s="24" t="s">
        <v>21</v>
      </c>
      <c r="C71" s="24"/>
      <c r="D71" s="8">
        <v>215</v>
      </c>
      <c r="E71" s="10">
        <v>0.1</v>
      </c>
      <c r="F71" s="10">
        <v>0</v>
      </c>
      <c r="G71" s="10">
        <v>15</v>
      </c>
      <c r="H71" s="10">
        <f>(E71*7)+(F71*9)+(G71*3.8)</f>
        <v>57.7</v>
      </c>
      <c r="I71" s="10">
        <v>12</v>
      </c>
      <c r="J71" s="10">
        <v>4</v>
      </c>
      <c r="K71" s="10">
        <v>4</v>
      </c>
      <c r="L71" s="10">
        <v>0</v>
      </c>
    </row>
    <row r="72" spans="1:12" ht="11.25" customHeight="1">
      <c r="A72" s="22" t="s">
        <v>22</v>
      </c>
      <c r="B72" s="22"/>
      <c r="C72" s="22"/>
      <c r="D72" s="22"/>
      <c r="E72" s="12">
        <f aca="true" t="shared" si="6" ref="E72:L72">SUM(E67:E71)</f>
        <v>21.560000000000002</v>
      </c>
      <c r="F72" s="12">
        <f t="shared" si="6"/>
        <v>20.03</v>
      </c>
      <c r="G72" s="12">
        <f t="shared" si="6"/>
        <v>86.47</v>
      </c>
      <c r="H72" s="12">
        <f t="shared" si="6"/>
        <v>606.796</v>
      </c>
      <c r="I72" s="12">
        <f t="shared" si="6"/>
        <v>81</v>
      </c>
      <c r="J72" s="12">
        <f t="shared" si="6"/>
        <v>122</v>
      </c>
      <c r="K72" s="12">
        <f t="shared" si="6"/>
        <v>54.5</v>
      </c>
      <c r="L72" s="12">
        <f t="shared" si="6"/>
        <v>2.55</v>
      </c>
    </row>
    <row r="73" spans="1:12" ht="11.25" customHeight="1">
      <c r="A73" s="22" t="s">
        <v>75</v>
      </c>
      <c r="B73" s="22"/>
      <c r="C73" s="22"/>
      <c r="D73" s="23">
        <f>SUM(D67:D72)</f>
        <v>505</v>
      </c>
      <c r="E73" s="12">
        <f>E72</f>
        <v>21.560000000000002</v>
      </c>
      <c r="F73" s="12">
        <f aca="true" t="shared" si="7" ref="F73:L73">F72</f>
        <v>20.03</v>
      </c>
      <c r="G73" s="12">
        <f t="shared" si="7"/>
        <v>86.47</v>
      </c>
      <c r="H73" s="12">
        <f t="shared" si="7"/>
        <v>606.796</v>
      </c>
      <c r="I73" s="12">
        <f t="shared" si="7"/>
        <v>81</v>
      </c>
      <c r="J73" s="12">
        <f t="shared" si="7"/>
        <v>122</v>
      </c>
      <c r="K73" s="12">
        <f t="shared" si="7"/>
        <v>54.5</v>
      </c>
      <c r="L73" s="12">
        <f t="shared" si="7"/>
        <v>2.55</v>
      </c>
    </row>
    <row r="74" spans="9:12" ht="11.25" customHeight="1">
      <c r="I74" s="34"/>
      <c r="J74" s="34"/>
      <c r="K74" s="34"/>
      <c r="L74" s="34"/>
    </row>
    <row r="75" spans="1:12" ht="11.25" customHeight="1">
      <c r="A75" s="35" t="s">
        <v>34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</row>
    <row r="76" spans="1:12" ht="11.25" customHeight="1">
      <c r="A76" s="2" t="s">
        <v>71</v>
      </c>
      <c r="E76" s="3" t="s">
        <v>1</v>
      </c>
      <c r="F76" s="36" t="s">
        <v>2</v>
      </c>
      <c r="G76" s="37"/>
      <c r="H76" s="37"/>
      <c r="I76" s="38"/>
      <c r="J76" s="38"/>
      <c r="K76" s="38"/>
      <c r="L76" s="38"/>
    </row>
    <row r="77" spans="4:12" ht="11.25" customHeight="1">
      <c r="D77" s="39" t="s">
        <v>3</v>
      </c>
      <c r="E77" s="39"/>
      <c r="F77" s="4" t="s">
        <v>35</v>
      </c>
      <c r="I77" s="40" t="s">
        <v>90</v>
      </c>
      <c r="J77" s="40"/>
      <c r="K77" s="40"/>
      <c r="L77" s="40"/>
    </row>
    <row r="78" spans="1:12" ht="21.75" customHeight="1">
      <c r="A78" s="29" t="s">
        <v>5</v>
      </c>
      <c r="B78" s="29" t="s">
        <v>6</v>
      </c>
      <c r="C78" s="29"/>
      <c r="D78" s="29" t="s">
        <v>7</v>
      </c>
      <c r="E78" s="33" t="s">
        <v>8</v>
      </c>
      <c r="F78" s="33"/>
      <c r="G78" s="33"/>
      <c r="H78" s="29" t="s">
        <v>9</v>
      </c>
      <c r="I78" s="33" t="s">
        <v>10</v>
      </c>
      <c r="J78" s="33"/>
      <c r="K78" s="33"/>
      <c r="L78" s="33"/>
    </row>
    <row r="79" spans="1:12" ht="21" customHeight="1">
      <c r="A79" s="30"/>
      <c r="B79" s="31"/>
      <c r="C79" s="32"/>
      <c r="D79" s="30"/>
      <c r="E79" s="5" t="s">
        <v>11</v>
      </c>
      <c r="F79" s="5" t="s">
        <v>12</v>
      </c>
      <c r="G79" s="5" t="s">
        <v>13</v>
      </c>
      <c r="H79" s="30"/>
      <c r="I79" s="5" t="s">
        <v>14</v>
      </c>
      <c r="J79" s="5" t="s">
        <v>15</v>
      </c>
      <c r="K79" s="5" t="s">
        <v>16</v>
      </c>
      <c r="L79" s="5" t="s">
        <v>17</v>
      </c>
    </row>
    <row r="80" spans="1:12" ht="11.25" customHeight="1">
      <c r="A80" s="6">
        <v>1</v>
      </c>
      <c r="B80" s="26">
        <v>2</v>
      </c>
      <c r="C80" s="26"/>
      <c r="D80" s="6">
        <v>3</v>
      </c>
      <c r="E80" s="6">
        <v>4</v>
      </c>
      <c r="F80" s="6">
        <v>5</v>
      </c>
      <c r="G80" s="6">
        <v>6</v>
      </c>
      <c r="H80" s="6">
        <v>7</v>
      </c>
      <c r="I80" s="6">
        <v>12</v>
      </c>
      <c r="J80" s="6">
        <v>13</v>
      </c>
      <c r="K80" s="6">
        <v>14</v>
      </c>
      <c r="L80" s="6">
        <v>15</v>
      </c>
    </row>
    <row r="81" spans="1:12" ht="11.25" customHeight="1">
      <c r="A81" s="27" t="s">
        <v>18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</row>
    <row r="82" spans="1:12" ht="11.25" customHeight="1">
      <c r="A82" s="7" t="s">
        <v>48</v>
      </c>
      <c r="B82" s="28" t="s">
        <v>70</v>
      </c>
      <c r="C82" s="28"/>
      <c r="D82" s="17">
        <v>135</v>
      </c>
      <c r="E82" s="10">
        <v>13</v>
      </c>
      <c r="F82" s="10">
        <v>15</v>
      </c>
      <c r="G82" s="10">
        <v>24</v>
      </c>
      <c r="H82" s="10">
        <f>(E82*4)+(F82*9)+(G82*3.8)</f>
        <v>278.2</v>
      </c>
      <c r="I82" s="10">
        <v>15</v>
      </c>
      <c r="J82" s="10">
        <v>56</v>
      </c>
      <c r="K82" s="10">
        <v>31</v>
      </c>
      <c r="L82" s="10">
        <v>1</v>
      </c>
    </row>
    <row r="83" spans="1:12" ht="21.75" customHeight="1">
      <c r="A83" s="7" t="s">
        <v>62</v>
      </c>
      <c r="B83" s="28" t="s">
        <v>89</v>
      </c>
      <c r="C83" s="28"/>
      <c r="D83" s="17">
        <v>75</v>
      </c>
      <c r="E83" s="10">
        <v>0.84</v>
      </c>
      <c r="F83" s="10">
        <v>0.12</v>
      </c>
      <c r="G83" s="10">
        <v>40.4</v>
      </c>
      <c r="H83" s="10">
        <f>(E83*4)+(F83*9)+(G83*3.8)</f>
        <v>157.95999999999998</v>
      </c>
      <c r="I83" s="10">
        <v>0</v>
      </c>
      <c r="J83" s="10">
        <v>0</v>
      </c>
      <c r="K83" s="10">
        <v>10.4</v>
      </c>
      <c r="L83" s="10">
        <v>0</v>
      </c>
    </row>
    <row r="84" spans="1:12" ht="11.25" customHeight="1">
      <c r="A84" s="9" t="s">
        <v>55</v>
      </c>
      <c r="B84" s="24" t="s">
        <v>20</v>
      </c>
      <c r="C84" s="24"/>
      <c r="D84" s="7">
        <v>40</v>
      </c>
      <c r="E84" s="10">
        <v>3.8</v>
      </c>
      <c r="F84" s="10">
        <v>2.36</v>
      </c>
      <c r="G84" s="10">
        <v>23.55</v>
      </c>
      <c r="H84" s="10">
        <f>(E84*7)+(F84*9)+(G84*3.8)</f>
        <v>137.32999999999998</v>
      </c>
      <c r="I84" s="10">
        <v>11</v>
      </c>
      <c r="J84" s="10">
        <v>37</v>
      </c>
      <c r="K84" s="10">
        <v>14.5</v>
      </c>
      <c r="L84" s="10">
        <v>0.69</v>
      </c>
    </row>
    <row r="85" spans="1:12" ht="11.25" customHeight="1">
      <c r="A85" s="7" t="s">
        <v>43</v>
      </c>
      <c r="B85" s="24" t="s">
        <v>21</v>
      </c>
      <c r="C85" s="24"/>
      <c r="D85" s="8">
        <v>250</v>
      </c>
      <c r="E85" s="10">
        <v>0.1</v>
      </c>
      <c r="F85" s="10">
        <v>0</v>
      </c>
      <c r="G85" s="10">
        <v>15</v>
      </c>
      <c r="H85" s="10">
        <f>(E85*7)+(F85*9)+(G85*3.8)</f>
        <v>57.7</v>
      </c>
      <c r="I85" s="10">
        <v>12</v>
      </c>
      <c r="J85" s="10">
        <v>4</v>
      </c>
      <c r="K85" s="10">
        <v>4</v>
      </c>
      <c r="L85" s="10">
        <v>0</v>
      </c>
    </row>
    <row r="86" spans="1:12" ht="11.25" customHeight="1">
      <c r="A86" s="22" t="s">
        <v>22</v>
      </c>
      <c r="B86" s="22"/>
      <c r="C86" s="22"/>
      <c r="D86" s="22"/>
      <c r="E86" s="12">
        <f aca="true" t="shared" si="8" ref="E86:L86">SUM(E82:E85)</f>
        <v>17.740000000000002</v>
      </c>
      <c r="F86" s="12">
        <f t="shared" si="8"/>
        <v>17.48</v>
      </c>
      <c r="G86" s="12">
        <f t="shared" si="8"/>
        <v>102.95</v>
      </c>
      <c r="H86" s="12">
        <f t="shared" si="8"/>
        <v>631.19</v>
      </c>
      <c r="I86" s="12">
        <f t="shared" si="8"/>
        <v>38</v>
      </c>
      <c r="J86" s="12">
        <f t="shared" si="8"/>
        <v>97</v>
      </c>
      <c r="K86" s="12">
        <f t="shared" si="8"/>
        <v>59.9</v>
      </c>
      <c r="L86" s="12">
        <f t="shared" si="8"/>
        <v>1.69</v>
      </c>
    </row>
    <row r="87" spans="1:12" ht="11.25" customHeight="1">
      <c r="A87" s="22" t="s">
        <v>74</v>
      </c>
      <c r="B87" s="22"/>
      <c r="C87" s="22"/>
      <c r="D87" s="23">
        <f>SUM(D82:D86)</f>
        <v>500</v>
      </c>
      <c r="E87" s="12">
        <f>E86</f>
        <v>17.740000000000002</v>
      </c>
      <c r="F87" s="12">
        <f aca="true" t="shared" si="9" ref="F87:L87">F86</f>
        <v>17.48</v>
      </c>
      <c r="G87" s="12">
        <f t="shared" si="9"/>
        <v>102.95</v>
      </c>
      <c r="H87" s="12">
        <f t="shared" si="9"/>
        <v>631.19</v>
      </c>
      <c r="I87" s="12">
        <f t="shared" si="9"/>
        <v>38</v>
      </c>
      <c r="J87" s="12">
        <f t="shared" si="9"/>
        <v>97</v>
      </c>
      <c r="K87" s="12">
        <f t="shared" si="9"/>
        <v>59.9</v>
      </c>
      <c r="L87" s="12">
        <f t="shared" si="9"/>
        <v>1.69</v>
      </c>
    </row>
    <row r="88" spans="9:12" ht="11.25" customHeight="1">
      <c r="I88" s="34"/>
      <c r="J88" s="34"/>
      <c r="K88" s="34"/>
      <c r="L88" s="34"/>
    </row>
    <row r="89" spans="1:12" ht="11.25" customHeight="1">
      <c r="A89" s="35" t="s">
        <v>36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</row>
    <row r="90" spans="1:12" ht="11.25" customHeight="1">
      <c r="A90" s="2" t="s">
        <v>71</v>
      </c>
      <c r="E90" s="3" t="s">
        <v>1</v>
      </c>
      <c r="F90" s="36" t="s">
        <v>24</v>
      </c>
      <c r="G90" s="37"/>
      <c r="H90" s="37"/>
      <c r="I90" s="38"/>
      <c r="J90" s="38"/>
      <c r="K90" s="38"/>
      <c r="L90" s="38"/>
    </row>
    <row r="91" spans="4:12" ht="11.25" customHeight="1">
      <c r="D91" s="39" t="s">
        <v>3</v>
      </c>
      <c r="E91" s="39"/>
      <c r="F91" s="4" t="s">
        <v>35</v>
      </c>
      <c r="I91" s="40" t="s">
        <v>90</v>
      </c>
      <c r="J91" s="40"/>
      <c r="K91" s="40"/>
      <c r="L91" s="40"/>
    </row>
    <row r="92" spans="1:12" ht="21.75" customHeight="1">
      <c r="A92" s="29" t="s">
        <v>5</v>
      </c>
      <c r="B92" s="29" t="s">
        <v>6</v>
      </c>
      <c r="C92" s="29"/>
      <c r="D92" s="29" t="s">
        <v>7</v>
      </c>
      <c r="E92" s="33" t="s">
        <v>8</v>
      </c>
      <c r="F92" s="33"/>
      <c r="G92" s="33"/>
      <c r="H92" s="29" t="s">
        <v>9</v>
      </c>
      <c r="I92" s="33" t="s">
        <v>10</v>
      </c>
      <c r="J92" s="33"/>
      <c r="K92" s="33"/>
      <c r="L92" s="33"/>
    </row>
    <row r="93" spans="1:12" ht="21" customHeight="1">
      <c r="A93" s="30"/>
      <c r="B93" s="31"/>
      <c r="C93" s="32"/>
      <c r="D93" s="30"/>
      <c r="E93" s="5" t="s">
        <v>11</v>
      </c>
      <c r="F93" s="5" t="s">
        <v>12</v>
      </c>
      <c r="G93" s="5" t="s">
        <v>13</v>
      </c>
      <c r="H93" s="30"/>
      <c r="I93" s="5" t="s">
        <v>14</v>
      </c>
      <c r="J93" s="5" t="s">
        <v>15</v>
      </c>
      <c r="K93" s="5" t="s">
        <v>16</v>
      </c>
      <c r="L93" s="5" t="s">
        <v>17</v>
      </c>
    </row>
    <row r="94" spans="1:12" ht="11.25" customHeight="1">
      <c r="A94" s="6">
        <v>1</v>
      </c>
      <c r="B94" s="26">
        <v>2</v>
      </c>
      <c r="C94" s="26"/>
      <c r="D94" s="6">
        <v>3</v>
      </c>
      <c r="E94" s="6">
        <v>4</v>
      </c>
      <c r="F94" s="6">
        <v>5</v>
      </c>
      <c r="G94" s="6">
        <v>6</v>
      </c>
      <c r="H94" s="6">
        <v>7</v>
      </c>
      <c r="I94" s="6">
        <v>12</v>
      </c>
      <c r="J94" s="6">
        <v>13</v>
      </c>
      <c r="K94" s="6">
        <v>14</v>
      </c>
      <c r="L94" s="6">
        <v>15</v>
      </c>
    </row>
    <row r="95" spans="1:12" ht="11.25" customHeight="1">
      <c r="A95" s="27" t="s">
        <v>18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1.25" customHeight="1">
      <c r="A96" s="9" t="s">
        <v>63</v>
      </c>
      <c r="B96" s="24" t="s">
        <v>56</v>
      </c>
      <c r="C96" s="24"/>
      <c r="D96" s="7">
        <v>20</v>
      </c>
      <c r="E96" s="10">
        <v>5</v>
      </c>
      <c r="F96" s="10">
        <v>5</v>
      </c>
      <c r="G96" s="10">
        <v>0</v>
      </c>
      <c r="H96" s="10">
        <f>(E96*4)+(F96*9)+(G96*3.8)</f>
        <v>65</v>
      </c>
      <c r="I96" s="10">
        <v>200</v>
      </c>
      <c r="J96" s="10">
        <v>0</v>
      </c>
      <c r="K96" s="10">
        <v>9</v>
      </c>
      <c r="L96" s="10">
        <v>0</v>
      </c>
    </row>
    <row r="97" spans="1:12" ht="21.75" customHeight="1">
      <c r="A97" s="7" t="s">
        <v>52</v>
      </c>
      <c r="B97" s="28" t="s">
        <v>25</v>
      </c>
      <c r="C97" s="28"/>
      <c r="D97" s="17">
        <v>240</v>
      </c>
      <c r="E97" s="18">
        <v>4</v>
      </c>
      <c r="F97" s="18">
        <v>8</v>
      </c>
      <c r="G97" s="18">
        <v>29</v>
      </c>
      <c r="H97" s="18">
        <f>(E97*4)+(F97*9)+(G97*3.8)</f>
        <v>198.2</v>
      </c>
      <c r="I97" s="18">
        <v>119</v>
      </c>
      <c r="J97" s="18">
        <v>108</v>
      </c>
      <c r="K97" s="18">
        <v>18</v>
      </c>
      <c r="L97" s="18">
        <v>0</v>
      </c>
    </row>
    <row r="98" spans="1:12" ht="11.25" customHeight="1">
      <c r="A98" s="9" t="s">
        <v>55</v>
      </c>
      <c r="B98" s="24" t="s">
        <v>20</v>
      </c>
      <c r="C98" s="24"/>
      <c r="D98" s="7">
        <v>40</v>
      </c>
      <c r="E98" s="10">
        <v>3.8</v>
      </c>
      <c r="F98" s="10">
        <v>2.36</v>
      </c>
      <c r="G98" s="10">
        <v>23.55</v>
      </c>
      <c r="H98" s="10">
        <f>(E98*7)+(F98*9)+(G98*3.8)</f>
        <v>137.32999999999998</v>
      </c>
      <c r="I98" s="10">
        <v>11</v>
      </c>
      <c r="J98" s="10">
        <v>37</v>
      </c>
      <c r="K98" s="10">
        <v>14.5</v>
      </c>
      <c r="L98" s="10">
        <v>0.69</v>
      </c>
    </row>
    <row r="99" spans="1:12" ht="11.25" customHeight="1">
      <c r="A99" s="7" t="s">
        <v>47</v>
      </c>
      <c r="B99" s="24" t="s">
        <v>58</v>
      </c>
      <c r="C99" s="24"/>
      <c r="D99" s="7">
        <v>200</v>
      </c>
      <c r="E99" s="10">
        <v>3</v>
      </c>
      <c r="F99" s="10">
        <v>3</v>
      </c>
      <c r="G99" s="10">
        <v>28</v>
      </c>
      <c r="H99" s="10">
        <f>(E99*4)+(F99*9)+(G99*3.8)</f>
        <v>145.39999999999998</v>
      </c>
      <c r="I99" s="10">
        <v>140</v>
      </c>
      <c r="J99" s="10">
        <v>90</v>
      </c>
      <c r="K99" s="10">
        <v>15</v>
      </c>
      <c r="L99" s="10">
        <v>0</v>
      </c>
    </row>
    <row r="100" spans="1:12" ht="11.25" customHeight="1">
      <c r="A100" s="22" t="s">
        <v>22</v>
      </c>
      <c r="B100" s="22"/>
      <c r="C100" s="22"/>
      <c r="D100" s="22"/>
      <c r="E100" s="12">
        <f aca="true" t="shared" si="10" ref="E100:L100">SUM(E96:E99)</f>
        <v>15.8</v>
      </c>
      <c r="F100" s="12">
        <f t="shared" si="10"/>
        <v>18.36</v>
      </c>
      <c r="G100" s="12">
        <f t="shared" si="10"/>
        <v>80.55</v>
      </c>
      <c r="H100" s="12">
        <f t="shared" si="10"/>
        <v>545.93</v>
      </c>
      <c r="I100" s="12">
        <f t="shared" si="10"/>
        <v>470</v>
      </c>
      <c r="J100" s="12">
        <f t="shared" si="10"/>
        <v>235</v>
      </c>
      <c r="K100" s="12">
        <f t="shared" si="10"/>
        <v>56.5</v>
      </c>
      <c r="L100" s="12">
        <f t="shared" si="10"/>
        <v>0.69</v>
      </c>
    </row>
    <row r="101" spans="1:12" ht="11.25" customHeight="1">
      <c r="A101" s="22" t="s">
        <v>81</v>
      </c>
      <c r="B101" s="22"/>
      <c r="C101" s="22"/>
      <c r="D101" s="23">
        <f>SUM(D96:D100)</f>
        <v>500</v>
      </c>
      <c r="E101" s="12">
        <f>E100</f>
        <v>15.8</v>
      </c>
      <c r="F101" s="12">
        <f aca="true" t="shared" si="11" ref="F101:L101">F100</f>
        <v>18.36</v>
      </c>
      <c r="G101" s="12">
        <f t="shared" si="11"/>
        <v>80.55</v>
      </c>
      <c r="H101" s="12">
        <f t="shared" si="11"/>
        <v>545.93</v>
      </c>
      <c r="I101" s="12">
        <f t="shared" si="11"/>
        <v>470</v>
      </c>
      <c r="J101" s="12">
        <f t="shared" si="11"/>
        <v>235</v>
      </c>
      <c r="K101" s="12">
        <f t="shared" si="11"/>
        <v>56.5</v>
      </c>
      <c r="L101" s="12">
        <f t="shared" si="11"/>
        <v>0.69</v>
      </c>
    </row>
    <row r="102" spans="9:12" ht="11.25" customHeight="1">
      <c r="I102" s="34"/>
      <c r="J102" s="34"/>
      <c r="K102" s="34"/>
      <c r="L102" s="34"/>
    </row>
    <row r="103" spans="1:12" ht="11.25" customHeight="1">
      <c r="A103" s="35" t="s">
        <v>37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</row>
    <row r="104" spans="1:12" ht="11.25" customHeight="1">
      <c r="A104" s="2" t="s">
        <v>71</v>
      </c>
      <c r="E104" s="3" t="s">
        <v>1</v>
      </c>
      <c r="F104" s="36" t="s">
        <v>27</v>
      </c>
      <c r="G104" s="37"/>
      <c r="H104" s="37"/>
      <c r="I104" s="38"/>
      <c r="J104" s="38"/>
      <c r="K104" s="38"/>
      <c r="L104" s="38"/>
    </row>
    <row r="105" spans="4:12" ht="11.25" customHeight="1">
      <c r="D105" s="39" t="s">
        <v>3</v>
      </c>
      <c r="E105" s="39"/>
      <c r="F105" s="4" t="s">
        <v>35</v>
      </c>
      <c r="I105" s="40" t="s">
        <v>90</v>
      </c>
      <c r="J105" s="40"/>
      <c r="K105" s="40"/>
      <c r="L105" s="40"/>
    </row>
    <row r="106" spans="1:12" ht="21.75" customHeight="1">
      <c r="A106" s="29" t="s">
        <v>5</v>
      </c>
      <c r="B106" s="29" t="s">
        <v>6</v>
      </c>
      <c r="C106" s="29"/>
      <c r="D106" s="29" t="s">
        <v>7</v>
      </c>
      <c r="E106" s="33" t="s">
        <v>8</v>
      </c>
      <c r="F106" s="33"/>
      <c r="G106" s="33"/>
      <c r="H106" s="29" t="s">
        <v>9</v>
      </c>
      <c r="I106" s="33" t="s">
        <v>10</v>
      </c>
      <c r="J106" s="33"/>
      <c r="K106" s="33"/>
      <c r="L106" s="33"/>
    </row>
    <row r="107" spans="1:12" ht="21" customHeight="1">
      <c r="A107" s="30"/>
      <c r="B107" s="31"/>
      <c r="C107" s="32"/>
      <c r="D107" s="30"/>
      <c r="E107" s="5" t="s">
        <v>11</v>
      </c>
      <c r="F107" s="5" t="s">
        <v>12</v>
      </c>
      <c r="G107" s="5" t="s">
        <v>13</v>
      </c>
      <c r="H107" s="30"/>
      <c r="I107" s="5" t="s">
        <v>14</v>
      </c>
      <c r="J107" s="5" t="s">
        <v>15</v>
      </c>
      <c r="K107" s="5" t="s">
        <v>16</v>
      </c>
      <c r="L107" s="5" t="s">
        <v>17</v>
      </c>
    </row>
    <row r="108" spans="1:12" ht="11.25" customHeight="1">
      <c r="A108" s="6">
        <v>1</v>
      </c>
      <c r="B108" s="26">
        <v>2</v>
      </c>
      <c r="C108" s="26"/>
      <c r="D108" s="6">
        <v>3</v>
      </c>
      <c r="E108" s="6">
        <v>4</v>
      </c>
      <c r="F108" s="6">
        <v>5</v>
      </c>
      <c r="G108" s="6">
        <v>6</v>
      </c>
      <c r="H108" s="6">
        <v>7</v>
      </c>
      <c r="I108" s="6">
        <v>12</v>
      </c>
      <c r="J108" s="6">
        <v>13</v>
      </c>
      <c r="K108" s="6">
        <v>14</v>
      </c>
      <c r="L108" s="6">
        <v>15</v>
      </c>
    </row>
    <row r="109" spans="1:12" ht="11.25" customHeight="1">
      <c r="A109" s="27" t="s">
        <v>18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</row>
    <row r="110" spans="1:12" ht="21" customHeight="1">
      <c r="A110" s="13" t="s">
        <v>84</v>
      </c>
      <c r="B110" s="41" t="s">
        <v>82</v>
      </c>
      <c r="C110" s="42"/>
      <c r="D110" s="14">
        <v>255</v>
      </c>
      <c r="E110" s="13">
        <v>13</v>
      </c>
      <c r="F110" s="13">
        <v>11</v>
      </c>
      <c r="G110" s="13">
        <v>89</v>
      </c>
      <c r="H110" s="13">
        <f>(E110*4)+(F110*9)+(G110*3.8)</f>
        <v>489.2</v>
      </c>
      <c r="I110" s="10">
        <v>132</v>
      </c>
      <c r="J110" s="10">
        <v>172</v>
      </c>
      <c r="K110" s="10">
        <v>27</v>
      </c>
      <c r="L110" s="10">
        <v>1</v>
      </c>
    </row>
    <row r="111" spans="1:12" ht="11.25" customHeight="1">
      <c r="A111" s="13" t="s">
        <v>83</v>
      </c>
      <c r="B111" s="41" t="s">
        <v>88</v>
      </c>
      <c r="C111" s="42"/>
      <c r="D111" s="8">
        <v>30</v>
      </c>
      <c r="E111" s="10">
        <v>1</v>
      </c>
      <c r="F111" s="10">
        <v>2</v>
      </c>
      <c r="G111" s="10">
        <v>8</v>
      </c>
      <c r="H111" s="13">
        <f>(E111*4)+(F111*9)+(G111*3.8)</f>
        <v>52.4</v>
      </c>
      <c r="I111" s="10">
        <v>156</v>
      </c>
      <c r="J111" s="10">
        <v>147</v>
      </c>
      <c r="K111" s="10">
        <v>25</v>
      </c>
      <c r="L111" s="10">
        <v>1</v>
      </c>
    </row>
    <row r="112" spans="1:12" ht="11.25" customHeight="1">
      <c r="A112" s="7" t="s">
        <v>43</v>
      </c>
      <c r="B112" s="43" t="s">
        <v>21</v>
      </c>
      <c r="C112" s="44"/>
      <c r="D112" s="8">
        <v>215</v>
      </c>
      <c r="E112" s="10">
        <v>0.1</v>
      </c>
      <c r="F112" s="10">
        <v>0</v>
      </c>
      <c r="G112" s="10">
        <v>15</v>
      </c>
      <c r="H112" s="13">
        <f>(E112*7)+(F112*9)+(G112*3.8)</f>
        <v>57.7</v>
      </c>
      <c r="I112" s="10">
        <v>12</v>
      </c>
      <c r="J112" s="10">
        <v>4</v>
      </c>
      <c r="K112" s="10">
        <v>4</v>
      </c>
      <c r="L112" s="10">
        <v>0</v>
      </c>
    </row>
    <row r="113" spans="1:12" ht="11.25" customHeight="1">
      <c r="A113" s="22" t="s">
        <v>22</v>
      </c>
      <c r="B113" s="22"/>
      <c r="C113" s="22"/>
      <c r="D113" s="22"/>
      <c r="E113" s="12">
        <f>E110+E111+E112</f>
        <v>14.1</v>
      </c>
      <c r="F113" s="12">
        <f>F110+F111+F112</f>
        <v>13</v>
      </c>
      <c r="G113" s="12">
        <f>G110+G111+G112</f>
        <v>112</v>
      </c>
      <c r="H113" s="12">
        <f>SUM(H110:H112)</f>
        <v>599.3000000000001</v>
      </c>
      <c r="I113" s="12">
        <f>I110+I111+I112</f>
        <v>300</v>
      </c>
      <c r="J113" s="12">
        <f>J110+J111+J112</f>
        <v>323</v>
      </c>
      <c r="K113" s="12">
        <f>K110+K111+K112</f>
        <v>56</v>
      </c>
      <c r="L113" s="12">
        <f>L110+L111+L112</f>
        <v>2</v>
      </c>
    </row>
    <row r="114" spans="1:12" ht="11.25" customHeight="1">
      <c r="A114" s="22" t="s">
        <v>77</v>
      </c>
      <c r="B114" s="22"/>
      <c r="C114" s="22"/>
      <c r="D114" s="22">
        <f>SUM(D110:D113)</f>
        <v>500</v>
      </c>
      <c r="E114" s="12">
        <f>E113</f>
        <v>14.1</v>
      </c>
      <c r="F114" s="12">
        <f aca="true" t="shared" si="12" ref="F114:L114">F113</f>
        <v>13</v>
      </c>
      <c r="G114" s="12">
        <f t="shared" si="12"/>
        <v>112</v>
      </c>
      <c r="H114" s="12">
        <f t="shared" si="12"/>
        <v>599.3000000000001</v>
      </c>
      <c r="I114" s="12">
        <f t="shared" si="12"/>
        <v>300</v>
      </c>
      <c r="J114" s="12">
        <f t="shared" si="12"/>
        <v>323</v>
      </c>
      <c r="K114" s="12">
        <f t="shared" si="12"/>
        <v>56</v>
      </c>
      <c r="L114" s="12">
        <f t="shared" si="12"/>
        <v>2</v>
      </c>
    </row>
    <row r="115" spans="9:12" ht="11.25" customHeight="1">
      <c r="I115" s="34"/>
      <c r="J115" s="34"/>
      <c r="K115" s="34"/>
      <c r="L115" s="34"/>
    </row>
    <row r="116" spans="1:12" ht="11.25" customHeight="1">
      <c r="A116" s="35" t="s">
        <v>38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</row>
    <row r="117" spans="1:12" ht="11.25" customHeight="1">
      <c r="A117" s="2" t="s">
        <v>71</v>
      </c>
      <c r="E117" s="3" t="s">
        <v>1</v>
      </c>
      <c r="F117" s="36" t="s">
        <v>29</v>
      </c>
      <c r="G117" s="37"/>
      <c r="H117" s="37"/>
      <c r="I117" s="38"/>
      <c r="J117" s="38"/>
      <c r="K117" s="38"/>
      <c r="L117" s="38"/>
    </row>
    <row r="118" spans="4:12" ht="11.25" customHeight="1">
      <c r="D118" s="39" t="s">
        <v>3</v>
      </c>
      <c r="E118" s="39"/>
      <c r="F118" s="4" t="s">
        <v>35</v>
      </c>
      <c r="I118" s="40" t="s">
        <v>90</v>
      </c>
      <c r="J118" s="40"/>
      <c r="K118" s="40"/>
      <c r="L118" s="40"/>
    </row>
    <row r="119" spans="1:12" ht="21.75" customHeight="1">
      <c r="A119" s="29" t="s">
        <v>5</v>
      </c>
      <c r="B119" s="29" t="s">
        <v>6</v>
      </c>
      <c r="C119" s="29"/>
      <c r="D119" s="29" t="s">
        <v>7</v>
      </c>
      <c r="E119" s="33" t="s">
        <v>8</v>
      </c>
      <c r="F119" s="33"/>
      <c r="G119" s="33"/>
      <c r="H119" s="29" t="s">
        <v>9</v>
      </c>
      <c r="I119" s="33" t="s">
        <v>10</v>
      </c>
      <c r="J119" s="33"/>
      <c r="K119" s="33"/>
      <c r="L119" s="33"/>
    </row>
    <row r="120" spans="1:12" ht="21" customHeight="1">
      <c r="A120" s="30"/>
      <c r="B120" s="31"/>
      <c r="C120" s="32"/>
      <c r="D120" s="30"/>
      <c r="E120" s="5" t="s">
        <v>11</v>
      </c>
      <c r="F120" s="5" t="s">
        <v>12</v>
      </c>
      <c r="G120" s="5" t="s">
        <v>13</v>
      </c>
      <c r="H120" s="30"/>
      <c r="I120" s="5" t="s">
        <v>14</v>
      </c>
      <c r="J120" s="5" t="s">
        <v>15</v>
      </c>
      <c r="K120" s="5" t="s">
        <v>16</v>
      </c>
      <c r="L120" s="5" t="s">
        <v>17</v>
      </c>
    </row>
    <row r="121" spans="1:12" ht="11.25" customHeight="1">
      <c r="A121" s="6">
        <v>1</v>
      </c>
      <c r="B121" s="26">
        <v>2</v>
      </c>
      <c r="C121" s="26"/>
      <c r="D121" s="6">
        <v>3</v>
      </c>
      <c r="E121" s="6">
        <v>4</v>
      </c>
      <c r="F121" s="6">
        <v>5</v>
      </c>
      <c r="G121" s="6">
        <v>6</v>
      </c>
      <c r="H121" s="6">
        <v>7</v>
      </c>
      <c r="I121" s="6">
        <v>12</v>
      </c>
      <c r="J121" s="6">
        <v>13</v>
      </c>
      <c r="K121" s="6">
        <v>14</v>
      </c>
      <c r="L121" s="6">
        <v>15</v>
      </c>
    </row>
    <row r="122" spans="1:12" ht="11.25" customHeight="1">
      <c r="A122" s="27" t="s">
        <v>18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</row>
    <row r="123" spans="1:12" ht="11.25" customHeight="1">
      <c r="A123" s="7" t="s">
        <v>46</v>
      </c>
      <c r="B123" s="24" t="s">
        <v>19</v>
      </c>
      <c r="C123" s="24"/>
      <c r="D123" s="7">
        <v>60</v>
      </c>
      <c r="E123" s="10">
        <v>7</v>
      </c>
      <c r="F123" s="10">
        <v>14</v>
      </c>
      <c r="G123" s="10">
        <v>0.2</v>
      </c>
      <c r="H123" s="10">
        <f>(E123*7)+(F123*9)+(G123*3.8)</f>
        <v>175.76</v>
      </c>
      <c r="I123" s="10">
        <v>31</v>
      </c>
      <c r="J123" s="10">
        <v>97</v>
      </c>
      <c r="K123" s="10">
        <v>13</v>
      </c>
      <c r="L123" s="10">
        <v>1</v>
      </c>
    </row>
    <row r="124" spans="1:12" ht="11.25" customHeight="1">
      <c r="A124" s="7" t="s">
        <v>65</v>
      </c>
      <c r="B124" s="24" t="s">
        <v>39</v>
      </c>
      <c r="C124" s="24"/>
      <c r="D124" s="7">
        <v>60</v>
      </c>
      <c r="E124" s="10">
        <v>2</v>
      </c>
      <c r="F124" s="10">
        <v>3</v>
      </c>
      <c r="G124" s="10">
        <v>9</v>
      </c>
      <c r="H124" s="10">
        <f>(E124*4)+(F124*9)+(G124*3.8)</f>
        <v>69.19999999999999</v>
      </c>
      <c r="I124" s="10">
        <v>24</v>
      </c>
      <c r="J124" s="10">
        <v>38</v>
      </c>
      <c r="K124" s="10">
        <v>20</v>
      </c>
      <c r="L124" s="10">
        <v>1</v>
      </c>
    </row>
    <row r="125" spans="1:12" ht="11.25" customHeight="1">
      <c r="A125" s="7" t="s">
        <v>45</v>
      </c>
      <c r="B125" s="24" t="s">
        <v>40</v>
      </c>
      <c r="C125" s="24"/>
      <c r="D125" s="7">
        <v>150</v>
      </c>
      <c r="E125" s="10">
        <v>6</v>
      </c>
      <c r="F125" s="10">
        <v>8</v>
      </c>
      <c r="G125" s="10">
        <v>36</v>
      </c>
      <c r="H125" s="10">
        <f>(E125*4)+(F125*9)+(G125*3.8)</f>
        <v>232.79999999999998</v>
      </c>
      <c r="I125" s="10">
        <v>15</v>
      </c>
      <c r="J125" s="10">
        <v>127</v>
      </c>
      <c r="K125" s="10">
        <v>45</v>
      </c>
      <c r="L125" s="10">
        <v>1</v>
      </c>
    </row>
    <row r="126" spans="1:12" ht="11.25" customHeight="1">
      <c r="A126" s="9" t="s">
        <v>55</v>
      </c>
      <c r="B126" s="24" t="s">
        <v>20</v>
      </c>
      <c r="C126" s="24"/>
      <c r="D126" s="7">
        <v>40</v>
      </c>
      <c r="E126" s="10">
        <v>3.8</v>
      </c>
      <c r="F126" s="10">
        <v>2.36</v>
      </c>
      <c r="G126" s="10">
        <v>23.55</v>
      </c>
      <c r="H126" s="10">
        <f>(E126*7)+(F126*9)+(G126*3.8)</f>
        <v>137.32999999999998</v>
      </c>
      <c r="I126" s="10">
        <v>11</v>
      </c>
      <c r="J126" s="10">
        <v>37</v>
      </c>
      <c r="K126" s="10">
        <v>14.5</v>
      </c>
      <c r="L126" s="10">
        <v>0.69</v>
      </c>
    </row>
    <row r="127" spans="1:12" ht="11.25" customHeight="1">
      <c r="A127" s="7" t="s">
        <v>43</v>
      </c>
      <c r="B127" s="24" t="s">
        <v>21</v>
      </c>
      <c r="C127" s="24"/>
      <c r="D127" s="8">
        <v>215</v>
      </c>
      <c r="E127" s="10">
        <v>0.1</v>
      </c>
      <c r="F127" s="10">
        <v>0</v>
      </c>
      <c r="G127" s="10">
        <v>15</v>
      </c>
      <c r="H127" s="10">
        <f>(E127*7)+(F127*9)+(G127*3.8)</f>
        <v>57.7</v>
      </c>
      <c r="I127" s="10">
        <v>12</v>
      </c>
      <c r="J127" s="10">
        <v>4</v>
      </c>
      <c r="K127" s="10">
        <v>4</v>
      </c>
      <c r="L127" s="10">
        <v>0</v>
      </c>
    </row>
    <row r="128" spans="1:12" ht="11.25" customHeight="1">
      <c r="A128" s="22" t="s">
        <v>22</v>
      </c>
      <c r="B128" s="22"/>
      <c r="C128" s="22"/>
      <c r="D128" s="22"/>
      <c r="E128" s="12">
        <f aca="true" t="shared" si="13" ref="E128:L128">SUM(E123:E127)</f>
        <v>18.900000000000002</v>
      </c>
      <c r="F128" s="12">
        <f t="shared" si="13"/>
        <v>27.36</v>
      </c>
      <c r="G128" s="12">
        <f t="shared" si="13"/>
        <v>83.75</v>
      </c>
      <c r="H128" s="12">
        <f t="shared" si="13"/>
        <v>672.79</v>
      </c>
      <c r="I128" s="12">
        <f t="shared" si="13"/>
        <v>93</v>
      </c>
      <c r="J128" s="12">
        <f t="shared" si="13"/>
        <v>303</v>
      </c>
      <c r="K128" s="12">
        <f t="shared" si="13"/>
        <v>96.5</v>
      </c>
      <c r="L128" s="12">
        <f t="shared" si="13"/>
        <v>3.69</v>
      </c>
    </row>
    <row r="129" spans="1:12" ht="11.25" customHeight="1">
      <c r="A129" s="22" t="s">
        <v>79</v>
      </c>
      <c r="B129" s="22"/>
      <c r="C129" s="22"/>
      <c r="D129" s="23">
        <f>SUM(D123:D128)</f>
        <v>525</v>
      </c>
      <c r="E129" s="12">
        <f>E128</f>
        <v>18.900000000000002</v>
      </c>
      <c r="F129" s="12">
        <f aca="true" t="shared" si="14" ref="F129:L129">F128</f>
        <v>27.36</v>
      </c>
      <c r="G129" s="12">
        <f t="shared" si="14"/>
        <v>83.75</v>
      </c>
      <c r="H129" s="12">
        <f t="shared" si="14"/>
        <v>672.79</v>
      </c>
      <c r="I129" s="12">
        <f t="shared" si="14"/>
        <v>93</v>
      </c>
      <c r="J129" s="12">
        <f t="shared" si="14"/>
        <v>303</v>
      </c>
      <c r="K129" s="12">
        <f t="shared" si="14"/>
        <v>96.5</v>
      </c>
      <c r="L129" s="12">
        <f t="shared" si="14"/>
        <v>3.69</v>
      </c>
    </row>
    <row r="130" spans="9:12" ht="11.25" customHeight="1">
      <c r="I130" s="34"/>
      <c r="J130" s="34"/>
      <c r="K130" s="34"/>
      <c r="L130" s="34"/>
    </row>
    <row r="131" spans="1:12" ht="11.25" customHeight="1">
      <c r="A131" s="35" t="s">
        <v>41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</row>
    <row r="132" spans="1:12" ht="11.25" customHeight="1">
      <c r="A132" s="2" t="s">
        <v>71</v>
      </c>
      <c r="E132" s="3" t="s">
        <v>1</v>
      </c>
      <c r="F132" s="36" t="s">
        <v>31</v>
      </c>
      <c r="G132" s="37"/>
      <c r="H132" s="37"/>
      <c r="I132" s="38"/>
      <c r="J132" s="38"/>
      <c r="K132" s="38"/>
      <c r="L132" s="38"/>
    </row>
    <row r="133" spans="4:12" ht="11.25" customHeight="1">
      <c r="D133" s="39" t="s">
        <v>3</v>
      </c>
      <c r="E133" s="39"/>
      <c r="F133" s="4" t="s">
        <v>35</v>
      </c>
      <c r="I133" s="40" t="s">
        <v>90</v>
      </c>
      <c r="J133" s="40"/>
      <c r="K133" s="40"/>
      <c r="L133" s="40"/>
    </row>
    <row r="134" spans="1:12" ht="21.75" customHeight="1">
      <c r="A134" s="29" t="s">
        <v>5</v>
      </c>
      <c r="B134" s="29" t="s">
        <v>6</v>
      </c>
      <c r="C134" s="29"/>
      <c r="D134" s="29" t="s">
        <v>7</v>
      </c>
      <c r="E134" s="33" t="s">
        <v>8</v>
      </c>
      <c r="F134" s="33"/>
      <c r="G134" s="33"/>
      <c r="H134" s="29" t="s">
        <v>9</v>
      </c>
      <c r="I134" s="33" t="s">
        <v>10</v>
      </c>
      <c r="J134" s="33"/>
      <c r="K134" s="33"/>
      <c r="L134" s="33"/>
    </row>
    <row r="135" spans="1:12" ht="21" customHeight="1">
      <c r="A135" s="30"/>
      <c r="B135" s="31"/>
      <c r="C135" s="32"/>
      <c r="D135" s="30"/>
      <c r="E135" s="5" t="s">
        <v>11</v>
      </c>
      <c r="F135" s="5" t="s">
        <v>12</v>
      </c>
      <c r="G135" s="5" t="s">
        <v>13</v>
      </c>
      <c r="H135" s="30"/>
      <c r="I135" s="5" t="s">
        <v>14</v>
      </c>
      <c r="J135" s="5" t="s">
        <v>15</v>
      </c>
      <c r="K135" s="5" t="s">
        <v>16</v>
      </c>
      <c r="L135" s="5" t="s">
        <v>17</v>
      </c>
    </row>
    <row r="136" spans="1:12" ht="11.25" customHeight="1">
      <c r="A136" s="6">
        <v>1</v>
      </c>
      <c r="B136" s="26">
        <v>2</v>
      </c>
      <c r="C136" s="26"/>
      <c r="D136" s="6">
        <v>3</v>
      </c>
      <c r="E136" s="6">
        <v>4</v>
      </c>
      <c r="F136" s="6">
        <v>5</v>
      </c>
      <c r="G136" s="6">
        <v>6</v>
      </c>
      <c r="H136" s="6">
        <v>7</v>
      </c>
      <c r="I136" s="6">
        <v>12</v>
      </c>
      <c r="J136" s="6">
        <v>13</v>
      </c>
      <c r="K136" s="6">
        <v>14</v>
      </c>
      <c r="L136" s="6">
        <v>15</v>
      </c>
    </row>
    <row r="137" spans="1:12" ht="11.25" customHeight="1">
      <c r="A137" s="27" t="s">
        <v>18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</row>
    <row r="138" spans="1:12" ht="11.25" customHeight="1">
      <c r="A138" s="9" t="s">
        <v>64</v>
      </c>
      <c r="B138" s="24" t="s">
        <v>57</v>
      </c>
      <c r="C138" s="24"/>
      <c r="D138" s="7">
        <v>20</v>
      </c>
      <c r="E138" s="10">
        <v>5</v>
      </c>
      <c r="F138" s="10">
        <v>5</v>
      </c>
      <c r="G138" s="10">
        <v>0</v>
      </c>
      <c r="H138" s="10">
        <f>(E138*4)+(F138*9)+(G138*3.8)</f>
        <v>65</v>
      </c>
      <c r="I138" s="10">
        <v>200</v>
      </c>
      <c r="J138" s="10">
        <v>0</v>
      </c>
      <c r="K138" s="10">
        <v>9</v>
      </c>
      <c r="L138" s="10">
        <v>0</v>
      </c>
    </row>
    <row r="139" spans="1:12" ht="11.25" customHeight="1">
      <c r="A139" s="10" t="s">
        <v>44</v>
      </c>
      <c r="B139" s="24" t="s">
        <v>66</v>
      </c>
      <c r="C139" s="24"/>
      <c r="D139" s="7">
        <v>50</v>
      </c>
      <c r="E139" s="10">
        <v>8</v>
      </c>
      <c r="F139" s="10">
        <v>7</v>
      </c>
      <c r="G139" s="10">
        <v>8</v>
      </c>
      <c r="H139" s="10">
        <f>(E139*4)+(F139*9)+(G139*3.8)</f>
        <v>125.4</v>
      </c>
      <c r="I139" s="10">
        <v>20</v>
      </c>
      <c r="J139" s="10">
        <v>28</v>
      </c>
      <c r="K139" s="10">
        <v>8</v>
      </c>
      <c r="L139" s="10">
        <v>1</v>
      </c>
    </row>
    <row r="140" spans="1:12" ht="11.25" customHeight="1">
      <c r="A140" s="7" t="s">
        <v>67</v>
      </c>
      <c r="B140" s="28" t="s">
        <v>68</v>
      </c>
      <c r="C140" s="28"/>
      <c r="D140" s="17">
        <v>175</v>
      </c>
      <c r="E140" s="18">
        <v>9</v>
      </c>
      <c r="F140" s="10">
        <v>12</v>
      </c>
      <c r="G140" s="10">
        <v>33</v>
      </c>
      <c r="H140" s="10">
        <f>(E140*4)+(F140*9)+(G140*3.8)</f>
        <v>269.4</v>
      </c>
      <c r="I140" s="10">
        <v>41</v>
      </c>
      <c r="J140" s="10">
        <v>96</v>
      </c>
      <c r="K140" s="10">
        <v>33</v>
      </c>
      <c r="L140" s="10">
        <v>1</v>
      </c>
    </row>
    <row r="141" spans="1:12" ht="11.25" customHeight="1">
      <c r="A141" s="9" t="s">
        <v>55</v>
      </c>
      <c r="B141" s="24" t="s">
        <v>20</v>
      </c>
      <c r="C141" s="24"/>
      <c r="D141" s="7">
        <v>40</v>
      </c>
      <c r="E141" s="10">
        <v>3.8</v>
      </c>
      <c r="F141" s="10">
        <v>2.36</v>
      </c>
      <c r="G141" s="10">
        <v>23.55</v>
      </c>
      <c r="H141" s="10">
        <f>(E141*7)+(F141*9)+(G141*3.8)</f>
        <v>137.32999999999998</v>
      </c>
      <c r="I141" s="10">
        <v>11</v>
      </c>
      <c r="J141" s="10">
        <v>37</v>
      </c>
      <c r="K141" s="10">
        <v>14.5</v>
      </c>
      <c r="L141" s="10">
        <v>0.69</v>
      </c>
    </row>
    <row r="142" spans="1:12" ht="11.25" customHeight="1">
      <c r="A142" s="7" t="s">
        <v>43</v>
      </c>
      <c r="B142" s="24" t="s">
        <v>21</v>
      </c>
      <c r="C142" s="24"/>
      <c r="D142" s="8">
        <v>215</v>
      </c>
      <c r="E142" s="10">
        <v>0.1</v>
      </c>
      <c r="F142" s="10">
        <v>0</v>
      </c>
      <c r="G142" s="10">
        <v>15</v>
      </c>
      <c r="H142" s="10">
        <f>(E142*7)+(F142*9)+(G142*3.8)</f>
        <v>57.7</v>
      </c>
      <c r="I142" s="10">
        <v>12</v>
      </c>
      <c r="J142" s="10">
        <v>4</v>
      </c>
      <c r="K142" s="10">
        <v>4</v>
      </c>
      <c r="L142" s="10">
        <v>0</v>
      </c>
    </row>
    <row r="143" spans="1:12" ht="11.25" customHeight="1">
      <c r="A143" s="22" t="s">
        <v>22</v>
      </c>
      <c r="B143" s="22"/>
      <c r="C143" s="22"/>
      <c r="D143" s="22"/>
      <c r="E143" s="12">
        <f aca="true" t="shared" si="15" ref="E143:L143">SUM(E138:E142)</f>
        <v>25.900000000000002</v>
      </c>
      <c r="F143" s="12">
        <f t="shared" si="15"/>
        <v>26.36</v>
      </c>
      <c r="G143" s="12">
        <f t="shared" si="15"/>
        <v>79.55</v>
      </c>
      <c r="H143" s="12">
        <f t="shared" si="15"/>
        <v>654.8299999999999</v>
      </c>
      <c r="I143" s="12">
        <f t="shared" si="15"/>
        <v>284</v>
      </c>
      <c r="J143" s="12">
        <f t="shared" si="15"/>
        <v>165</v>
      </c>
      <c r="K143" s="12">
        <f t="shared" si="15"/>
        <v>68.5</v>
      </c>
      <c r="L143" s="12">
        <f t="shared" si="15"/>
        <v>2.69</v>
      </c>
    </row>
    <row r="144" spans="1:12" ht="11.25" customHeight="1">
      <c r="A144" s="22" t="s">
        <v>80</v>
      </c>
      <c r="B144" s="22"/>
      <c r="C144" s="22"/>
      <c r="D144" s="23">
        <f>SUM(D138:D143)</f>
        <v>500</v>
      </c>
      <c r="E144" s="12">
        <f>E143</f>
        <v>25.900000000000002</v>
      </c>
      <c r="F144" s="12">
        <f aca="true" t="shared" si="16" ref="F144:L144">F143</f>
        <v>26.36</v>
      </c>
      <c r="G144" s="12">
        <f t="shared" si="16"/>
        <v>79.55</v>
      </c>
      <c r="H144" s="12">
        <f t="shared" si="16"/>
        <v>654.8299999999999</v>
      </c>
      <c r="I144" s="12">
        <f t="shared" si="16"/>
        <v>284</v>
      </c>
      <c r="J144" s="12">
        <f t="shared" si="16"/>
        <v>165</v>
      </c>
      <c r="K144" s="12">
        <f t="shared" si="16"/>
        <v>68.5</v>
      </c>
      <c r="L144" s="12">
        <f t="shared" si="16"/>
        <v>2.69</v>
      </c>
    </row>
    <row r="145" spans="1:12" ht="11.25" customHeight="1">
      <c r="A145" s="25"/>
      <c r="B145" s="25"/>
      <c r="C145" s="25"/>
      <c r="D145" s="25"/>
      <c r="E145" s="7"/>
      <c r="F145" s="7"/>
      <c r="G145" s="7"/>
      <c r="H145" s="7"/>
      <c r="I145" s="7"/>
      <c r="J145" s="7"/>
      <c r="K145" s="7"/>
      <c r="L145" s="7"/>
    </row>
    <row r="146" ht="11.25" customHeight="1"/>
    <row r="147" spans="2:8" ht="11.25" customHeight="1">
      <c r="B147" s="1"/>
      <c r="H147" s="1"/>
    </row>
    <row r="148" spans="1:7" ht="11.25" customHeight="1">
      <c r="A148" s="16"/>
      <c r="B148" s="16"/>
      <c r="C148" s="16"/>
      <c r="F148" s="15"/>
      <c r="G148" s="2"/>
    </row>
  </sheetData>
  <sheetProtection/>
  <mergeCells count="184">
    <mergeCell ref="H6:H7"/>
    <mergeCell ref="I1:L1"/>
    <mergeCell ref="A3:L3"/>
    <mergeCell ref="F4:H4"/>
    <mergeCell ref="I4:L4"/>
    <mergeCell ref="D5:E5"/>
    <mergeCell ref="I5:L5"/>
    <mergeCell ref="I6:L6"/>
    <mergeCell ref="B8:C8"/>
    <mergeCell ref="A9:L9"/>
    <mergeCell ref="B10:C10"/>
    <mergeCell ref="B11:C11"/>
    <mergeCell ref="B12:C12"/>
    <mergeCell ref="A6:A7"/>
    <mergeCell ref="B6:C7"/>
    <mergeCell ref="D6:D7"/>
    <mergeCell ref="E6:G6"/>
    <mergeCell ref="F19:H19"/>
    <mergeCell ref="I19:L19"/>
    <mergeCell ref="D20:E20"/>
    <mergeCell ref="I20:L20"/>
    <mergeCell ref="I21:L21"/>
    <mergeCell ref="B13:C13"/>
    <mergeCell ref="B14:C14"/>
    <mergeCell ref="I17:L17"/>
    <mergeCell ref="A18:L18"/>
    <mergeCell ref="B23:C23"/>
    <mergeCell ref="A24:L24"/>
    <mergeCell ref="B25:C25"/>
    <mergeCell ref="B26:C26"/>
    <mergeCell ref="B27:C27"/>
    <mergeCell ref="A21:A22"/>
    <mergeCell ref="B21:C22"/>
    <mergeCell ref="D21:D22"/>
    <mergeCell ref="E21:G21"/>
    <mergeCell ref="H21:H22"/>
    <mergeCell ref="B28:C28"/>
    <mergeCell ref="I31:L31"/>
    <mergeCell ref="A32:L32"/>
    <mergeCell ref="F33:H33"/>
    <mergeCell ref="I33:L33"/>
    <mergeCell ref="D34:E34"/>
    <mergeCell ref="I34:L34"/>
    <mergeCell ref="A35:A36"/>
    <mergeCell ref="B35:C36"/>
    <mergeCell ref="D35:D36"/>
    <mergeCell ref="E35:G35"/>
    <mergeCell ref="H35:H36"/>
    <mergeCell ref="I35:L35"/>
    <mergeCell ref="I44:L44"/>
    <mergeCell ref="A45:L45"/>
    <mergeCell ref="F46:H46"/>
    <mergeCell ref="I46:L46"/>
    <mergeCell ref="B37:C37"/>
    <mergeCell ref="A38:L38"/>
    <mergeCell ref="B39:C39"/>
    <mergeCell ref="B40:C40"/>
    <mergeCell ref="B41:C41"/>
    <mergeCell ref="D47:E47"/>
    <mergeCell ref="I47:L47"/>
    <mergeCell ref="A48:A49"/>
    <mergeCell ref="B48:C49"/>
    <mergeCell ref="D48:D49"/>
    <mergeCell ref="E48:G48"/>
    <mergeCell ref="H48:H49"/>
    <mergeCell ref="I48:L48"/>
    <mergeCell ref="B50:C50"/>
    <mergeCell ref="A51:L51"/>
    <mergeCell ref="B52:C52"/>
    <mergeCell ref="B53:C53"/>
    <mergeCell ref="B54:C54"/>
    <mergeCell ref="B55:C55"/>
    <mergeCell ref="B56:C56"/>
    <mergeCell ref="I59:L59"/>
    <mergeCell ref="A60:L60"/>
    <mergeCell ref="F61:H61"/>
    <mergeCell ref="I61:L61"/>
    <mergeCell ref="D62:E62"/>
    <mergeCell ref="I62:L62"/>
    <mergeCell ref="D63:D64"/>
    <mergeCell ref="E63:G63"/>
    <mergeCell ref="H63:H64"/>
    <mergeCell ref="I63:L63"/>
    <mergeCell ref="A66:L66"/>
    <mergeCell ref="B67:C67"/>
    <mergeCell ref="B65:C65"/>
    <mergeCell ref="A63:A64"/>
    <mergeCell ref="B63:C64"/>
    <mergeCell ref="B69:C69"/>
    <mergeCell ref="B70:C70"/>
    <mergeCell ref="B71:C71"/>
    <mergeCell ref="B68:C68"/>
    <mergeCell ref="I78:L78"/>
    <mergeCell ref="B83:C83"/>
    <mergeCell ref="I76:L76"/>
    <mergeCell ref="I74:L74"/>
    <mergeCell ref="A75:L75"/>
    <mergeCell ref="F76:H76"/>
    <mergeCell ref="D77:E77"/>
    <mergeCell ref="I77:L77"/>
    <mergeCell ref="B84:C84"/>
    <mergeCell ref="A78:A79"/>
    <mergeCell ref="B78:C79"/>
    <mergeCell ref="D78:D79"/>
    <mergeCell ref="E78:G78"/>
    <mergeCell ref="B85:C85"/>
    <mergeCell ref="B80:C80"/>
    <mergeCell ref="A81:L81"/>
    <mergeCell ref="B82:C82"/>
    <mergeCell ref="H78:H79"/>
    <mergeCell ref="I88:L88"/>
    <mergeCell ref="A89:L89"/>
    <mergeCell ref="F90:H90"/>
    <mergeCell ref="I90:L90"/>
    <mergeCell ref="D91:E91"/>
    <mergeCell ref="I91:L91"/>
    <mergeCell ref="A92:A93"/>
    <mergeCell ref="B92:C93"/>
    <mergeCell ref="D92:D93"/>
    <mergeCell ref="E92:G92"/>
    <mergeCell ref="H92:H93"/>
    <mergeCell ref="I92:L92"/>
    <mergeCell ref="B94:C94"/>
    <mergeCell ref="A95:L95"/>
    <mergeCell ref="B96:C96"/>
    <mergeCell ref="B97:C97"/>
    <mergeCell ref="B98:C98"/>
    <mergeCell ref="B99:C99"/>
    <mergeCell ref="I102:L102"/>
    <mergeCell ref="A103:L103"/>
    <mergeCell ref="F104:H104"/>
    <mergeCell ref="I104:L104"/>
    <mergeCell ref="D105:E105"/>
    <mergeCell ref="I105:L105"/>
    <mergeCell ref="A106:A107"/>
    <mergeCell ref="B106:C107"/>
    <mergeCell ref="D106:D107"/>
    <mergeCell ref="E106:G106"/>
    <mergeCell ref="H106:H107"/>
    <mergeCell ref="I106:L106"/>
    <mergeCell ref="I115:L115"/>
    <mergeCell ref="A116:L116"/>
    <mergeCell ref="F117:H117"/>
    <mergeCell ref="I117:L117"/>
    <mergeCell ref="B108:C108"/>
    <mergeCell ref="A109:L109"/>
    <mergeCell ref="B110:C110"/>
    <mergeCell ref="B111:C111"/>
    <mergeCell ref="B112:C112"/>
    <mergeCell ref="D118:E118"/>
    <mergeCell ref="I118:L118"/>
    <mergeCell ref="A119:A120"/>
    <mergeCell ref="B119:C120"/>
    <mergeCell ref="D119:D120"/>
    <mergeCell ref="E119:G119"/>
    <mergeCell ref="H119:H120"/>
    <mergeCell ref="I119:L119"/>
    <mergeCell ref="B121:C121"/>
    <mergeCell ref="A122:L122"/>
    <mergeCell ref="B123:C123"/>
    <mergeCell ref="B124:C124"/>
    <mergeCell ref="B125:C125"/>
    <mergeCell ref="B126:C126"/>
    <mergeCell ref="B127:C127"/>
    <mergeCell ref="I130:L130"/>
    <mergeCell ref="A131:L131"/>
    <mergeCell ref="F132:H132"/>
    <mergeCell ref="I132:L132"/>
    <mergeCell ref="D133:E133"/>
    <mergeCell ref="I133:L133"/>
    <mergeCell ref="A134:A135"/>
    <mergeCell ref="B134:C135"/>
    <mergeCell ref="D134:D135"/>
    <mergeCell ref="E134:G134"/>
    <mergeCell ref="H134:H135"/>
    <mergeCell ref="I134:L134"/>
    <mergeCell ref="B142:C142"/>
    <mergeCell ref="A145:D145"/>
    <mergeCell ref="B136:C136"/>
    <mergeCell ref="A137:L137"/>
    <mergeCell ref="B138:C138"/>
    <mergeCell ref="B139:C139"/>
    <mergeCell ref="B140:C140"/>
    <mergeCell ref="B141:C1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rowBreaks count="2" manualBreakCount="2">
    <brk id="58" max="13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pekin7</dc:creator>
  <cp:keywords/>
  <dc:description/>
  <cp:lastModifiedBy>user</cp:lastModifiedBy>
  <cp:lastPrinted>2023-09-04T08:40:30Z</cp:lastPrinted>
  <dcterms:created xsi:type="dcterms:W3CDTF">2022-01-25T12:44:21Z</dcterms:created>
  <dcterms:modified xsi:type="dcterms:W3CDTF">2023-09-04T08:40:43Z</dcterms:modified>
  <cp:category/>
  <cp:version/>
  <cp:contentType/>
  <cp:contentStatus/>
  <cp:revision>1</cp:revision>
</cp:coreProperties>
</file>